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isagismo\..FINAL\.PARA LICITAÇÃO\"/>
    </mc:Choice>
  </mc:AlternateContent>
  <bookViews>
    <workbookView xWindow="0" yWindow="0" windowWidth="20490" windowHeight="7755" tabRatio="855"/>
  </bookViews>
  <sheets>
    <sheet name="ORÇAMENTO" sheetId="1" r:id="rId1"/>
  </sheets>
  <externalReferences>
    <externalReference r:id="rId2"/>
  </externalReferences>
  <definedNames>
    <definedName name="_xlnm.Print_Area" localSheetId="0">ORÇAMENTO!$A$1:$N$318</definedName>
    <definedName name="ORÇAMENTO.CustoUnitario" hidden="1">ROUND(ORÇAMENTO!$U1,15-13*ORÇAMENTO!$AF$10)</definedName>
    <definedName name="ORÇAMENTO.PrecoUnitarioLicitado" hidden="1">ORÇAMENTO!$AL1</definedName>
    <definedName name="TIPOORCAMENTO" hidden="1">IF(VALUE([1]MENU!$O$3)=2,"Licitado","Proposto")</definedName>
    <definedName name="_xlnm.Print_Titles" localSheetId="0">ORÇAMENTO!$1:$6</definedName>
  </definedNames>
  <calcPr calcId="152511"/>
</workbook>
</file>

<file path=xl/calcChain.xml><?xml version="1.0" encoding="utf-8"?>
<calcChain xmlns="http://schemas.openxmlformats.org/spreadsheetml/2006/main">
  <c r="M264" i="1" l="1"/>
  <c r="N264" i="1" s="1"/>
  <c r="L264" i="1"/>
  <c r="K264" i="1"/>
  <c r="I264" i="1"/>
  <c r="M277" i="1" l="1"/>
  <c r="N277" i="1" s="1"/>
  <c r="L277" i="1"/>
  <c r="K277" i="1"/>
  <c r="I277" i="1"/>
  <c r="L251" i="1"/>
  <c r="M251" i="1" s="1"/>
  <c r="N251" i="1" s="1"/>
  <c r="K251" i="1"/>
  <c r="I251" i="1"/>
  <c r="L252" i="1"/>
  <c r="M252" i="1" s="1"/>
  <c r="N252" i="1" s="1"/>
  <c r="K252" i="1"/>
  <c r="I252" i="1"/>
  <c r="L105" i="1"/>
  <c r="M105" i="1" s="1"/>
  <c r="N105" i="1" s="1"/>
  <c r="K105" i="1"/>
  <c r="I105" i="1"/>
  <c r="L279" i="1" l="1"/>
  <c r="M279" i="1" s="1"/>
  <c r="N279" i="1" s="1"/>
  <c r="K279" i="1"/>
  <c r="I279" i="1"/>
  <c r="L278" i="1"/>
  <c r="M278" i="1" s="1"/>
  <c r="N278" i="1" s="1"/>
  <c r="K278" i="1"/>
  <c r="I278" i="1"/>
  <c r="L274" i="1"/>
  <c r="M274" i="1" s="1"/>
  <c r="N274" i="1" s="1"/>
  <c r="L275" i="1"/>
  <c r="M275" i="1" s="1"/>
  <c r="N275" i="1" s="1"/>
  <c r="L276" i="1"/>
  <c r="M276" i="1" s="1"/>
  <c r="N276" i="1" s="1"/>
  <c r="K275" i="1"/>
  <c r="K276" i="1"/>
  <c r="I274" i="1"/>
  <c r="I275" i="1"/>
  <c r="I276" i="1"/>
  <c r="L263" i="1"/>
  <c r="M263" i="1" s="1"/>
  <c r="N263" i="1" s="1"/>
  <c r="K263" i="1"/>
  <c r="I263" i="1"/>
  <c r="L219" i="1"/>
  <c r="M219" i="1" s="1"/>
  <c r="N219" i="1" s="1"/>
  <c r="K219" i="1"/>
  <c r="I219" i="1"/>
  <c r="L218" i="1"/>
  <c r="M218" i="1" s="1"/>
  <c r="N218" i="1" s="1"/>
  <c r="K218" i="1"/>
  <c r="I218" i="1"/>
  <c r="L60" i="1"/>
  <c r="M60" i="1" s="1"/>
  <c r="N60" i="1" s="1"/>
  <c r="K60" i="1"/>
  <c r="I60" i="1"/>
  <c r="L186" i="1"/>
  <c r="M186" i="1" s="1"/>
  <c r="N186" i="1" s="1"/>
  <c r="K186" i="1"/>
  <c r="I186" i="1"/>
  <c r="L203" i="1"/>
  <c r="M203" i="1" s="1"/>
  <c r="N203" i="1" s="1"/>
  <c r="K203" i="1"/>
  <c r="I203" i="1"/>
  <c r="L172" i="1"/>
  <c r="M172" i="1" s="1"/>
  <c r="N172" i="1" s="1"/>
  <c r="K172" i="1"/>
  <c r="I172" i="1"/>
  <c r="L171" i="1"/>
  <c r="M171" i="1" s="1"/>
  <c r="N171" i="1" s="1"/>
  <c r="K171" i="1"/>
  <c r="I171" i="1"/>
  <c r="L197" i="1"/>
  <c r="M197" i="1" s="1"/>
  <c r="N197" i="1" s="1"/>
  <c r="K197" i="1"/>
  <c r="I197" i="1"/>
  <c r="L196" i="1"/>
  <c r="M196" i="1" s="1"/>
  <c r="N196" i="1" s="1"/>
  <c r="K196" i="1"/>
  <c r="I196" i="1"/>
  <c r="L165" i="1"/>
  <c r="M165" i="1" s="1"/>
  <c r="N165" i="1" s="1"/>
  <c r="K165" i="1"/>
  <c r="I165" i="1"/>
  <c r="L127" i="1"/>
  <c r="M127" i="1" s="1"/>
  <c r="N127" i="1" s="1"/>
  <c r="K127" i="1"/>
  <c r="I127" i="1"/>
  <c r="L126" i="1"/>
  <c r="M126" i="1" s="1"/>
  <c r="N126" i="1" s="1"/>
  <c r="K126" i="1"/>
  <c r="I126" i="1"/>
  <c r="L117" i="1"/>
  <c r="M117" i="1" s="1"/>
  <c r="N117" i="1" s="1"/>
  <c r="K117" i="1"/>
  <c r="I117" i="1"/>
  <c r="L73" i="1"/>
  <c r="M73" i="1" s="1"/>
  <c r="N73" i="1" s="1"/>
  <c r="K73" i="1"/>
  <c r="I73" i="1"/>
  <c r="L72" i="1"/>
  <c r="M72" i="1" s="1"/>
  <c r="N72" i="1" s="1"/>
  <c r="K72" i="1"/>
  <c r="I72" i="1"/>
  <c r="L56" i="1"/>
  <c r="M56" i="1" s="1"/>
  <c r="N56" i="1" s="1"/>
  <c r="K56" i="1"/>
  <c r="I56" i="1"/>
  <c r="L55" i="1"/>
  <c r="M55" i="1" s="1"/>
  <c r="N55" i="1" s="1"/>
  <c r="K55" i="1"/>
  <c r="I55" i="1"/>
  <c r="L45" i="1"/>
  <c r="M45" i="1" s="1"/>
  <c r="N45" i="1" s="1"/>
  <c r="K45" i="1"/>
  <c r="I45" i="1"/>
  <c r="L44" i="1"/>
  <c r="M44" i="1" s="1"/>
  <c r="N44" i="1" s="1"/>
  <c r="K44" i="1"/>
  <c r="I44" i="1"/>
  <c r="L33" i="1"/>
  <c r="M33" i="1" s="1"/>
  <c r="N33" i="1" s="1"/>
  <c r="K33" i="1"/>
  <c r="I33" i="1"/>
  <c r="L32" i="1"/>
  <c r="M32" i="1" s="1"/>
  <c r="N32" i="1" s="1"/>
  <c r="K32" i="1"/>
  <c r="I32" i="1"/>
  <c r="I17" i="1"/>
  <c r="L17" i="1"/>
  <c r="M17" i="1" s="1"/>
  <c r="N17" i="1" s="1"/>
  <c r="K17" i="1"/>
  <c r="L49" i="1" l="1"/>
  <c r="M49" i="1" s="1"/>
  <c r="N49" i="1" s="1"/>
  <c r="K49" i="1"/>
  <c r="I49" i="1"/>
  <c r="L50" i="1"/>
  <c r="M50" i="1" s="1"/>
  <c r="N50" i="1" s="1"/>
  <c r="K50" i="1"/>
  <c r="I50" i="1"/>
  <c r="L37" i="1"/>
  <c r="M37" i="1" s="1"/>
  <c r="N37" i="1" s="1"/>
  <c r="K37" i="1"/>
  <c r="I37" i="1"/>
  <c r="L38" i="1"/>
  <c r="M38" i="1" s="1"/>
  <c r="N38" i="1" s="1"/>
  <c r="K38" i="1"/>
  <c r="I38" i="1"/>
  <c r="L22" i="1"/>
  <c r="M22" i="1" s="1"/>
  <c r="N22" i="1" s="1"/>
  <c r="K22" i="1"/>
  <c r="I22" i="1"/>
  <c r="L23" i="1"/>
  <c r="M23" i="1" s="1"/>
  <c r="N23" i="1" s="1"/>
  <c r="K23" i="1"/>
  <c r="I23" i="1"/>
  <c r="I9" i="1" l="1"/>
  <c r="L9" i="1"/>
  <c r="M9" i="1" s="1"/>
  <c r="N9" i="1" s="1"/>
  <c r="K9" i="1"/>
  <c r="L29" i="1"/>
  <c r="M29" i="1" s="1"/>
  <c r="N29" i="1" s="1"/>
  <c r="I29" i="1"/>
  <c r="K29" i="1"/>
  <c r="K11" i="1" l="1"/>
  <c r="K12" i="1"/>
  <c r="I12" i="1"/>
  <c r="I207" i="1"/>
  <c r="I120" i="1"/>
  <c r="I67" i="1"/>
  <c r="L311" i="1" l="1"/>
  <c r="M311" i="1" s="1"/>
  <c r="N311" i="1" s="1"/>
  <c r="K311" i="1"/>
  <c r="I311" i="1"/>
  <c r="L310" i="1"/>
  <c r="M310" i="1" s="1"/>
  <c r="N310" i="1" s="1"/>
  <c r="K310" i="1"/>
  <c r="I310" i="1"/>
  <c r="L168" i="1"/>
  <c r="M168" i="1" s="1"/>
  <c r="N168" i="1" s="1"/>
  <c r="K168" i="1"/>
  <c r="I168" i="1"/>
  <c r="I193" i="1"/>
  <c r="K193" i="1"/>
  <c r="L182" i="1"/>
  <c r="M182" i="1" s="1"/>
  <c r="N182" i="1" s="1"/>
  <c r="K182" i="1"/>
  <c r="I182" i="1"/>
  <c r="L181" i="1"/>
  <c r="M181" i="1" s="1"/>
  <c r="N181" i="1" s="1"/>
  <c r="K181" i="1"/>
  <c r="I181" i="1"/>
  <c r="L180" i="1"/>
  <c r="M180" i="1" s="1"/>
  <c r="N180" i="1" s="1"/>
  <c r="K180" i="1"/>
  <c r="I180" i="1"/>
  <c r="L179" i="1"/>
  <c r="M179" i="1" s="1"/>
  <c r="N179" i="1" s="1"/>
  <c r="K179" i="1"/>
  <c r="I179" i="1"/>
  <c r="L178" i="1"/>
  <c r="M178" i="1" s="1"/>
  <c r="N178" i="1" s="1"/>
  <c r="K178" i="1"/>
  <c r="I178" i="1"/>
  <c r="L177" i="1"/>
  <c r="M177" i="1" s="1"/>
  <c r="N177" i="1" s="1"/>
  <c r="K177" i="1"/>
  <c r="I177" i="1"/>
  <c r="L176" i="1"/>
  <c r="M176" i="1" s="1"/>
  <c r="N176" i="1" s="1"/>
  <c r="K176" i="1"/>
  <c r="I176" i="1"/>
  <c r="L175" i="1"/>
  <c r="M175" i="1" s="1"/>
  <c r="N175" i="1" s="1"/>
  <c r="K175" i="1"/>
  <c r="I175" i="1"/>
  <c r="L174" i="1"/>
  <c r="M174" i="1" s="1"/>
  <c r="N174" i="1" s="1"/>
  <c r="K174" i="1"/>
  <c r="I174" i="1"/>
  <c r="N173" i="1" l="1"/>
  <c r="L121" i="1"/>
  <c r="M121" i="1" s="1"/>
  <c r="N121" i="1" s="1"/>
  <c r="L122" i="1"/>
  <c r="M122" i="1" s="1"/>
  <c r="N122" i="1" s="1"/>
  <c r="L123" i="1"/>
  <c r="M123" i="1" s="1"/>
  <c r="N123" i="1" s="1"/>
  <c r="L315" i="1" l="1"/>
  <c r="M315" i="1" s="1"/>
  <c r="N315" i="1" s="1"/>
  <c r="K315" i="1"/>
  <c r="I315" i="1"/>
  <c r="L314" i="1"/>
  <c r="M314" i="1" s="1"/>
  <c r="N314" i="1" s="1"/>
  <c r="K314" i="1"/>
  <c r="I314" i="1"/>
  <c r="L309" i="1"/>
  <c r="M309" i="1" s="1"/>
  <c r="N309" i="1" s="1"/>
  <c r="N308" i="1" s="1"/>
  <c r="K309" i="1"/>
  <c r="I309" i="1"/>
  <c r="L307" i="1"/>
  <c r="M307" i="1" s="1"/>
  <c r="N307" i="1" s="1"/>
  <c r="K307" i="1"/>
  <c r="I307" i="1"/>
  <c r="L306" i="1"/>
  <c r="M306" i="1" s="1"/>
  <c r="N306" i="1" s="1"/>
  <c r="K306" i="1"/>
  <c r="I306" i="1"/>
  <c r="L305" i="1"/>
  <c r="M305" i="1" s="1"/>
  <c r="N305" i="1" s="1"/>
  <c r="K305" i="1"/>
  <c r="I305" i="1"/>
  <c r="L304" i="1"/>
  <c r="M304" i="1" s="1"/>
  <c r="N304" i="1" s="1"/>
  <c r="K304" i="1"/>
  <c r="I304" i="1"/>
  <c r="L303" i="1"/>
  <c r="M303" i="1" s="1"/>
  <c r="N303" i="1" s="1"/>
  <c r="K303" i="1"/>
  <c r="I303" i="1"/>
  <c r="L302" i="1"/>
  <c r="M302" i="1" s="1"/>
  <c r="N302" i="1" s="1"/>
  <c r="K302" i="1"/>
  <c r="I302" i="1"/>
  <c r="L300" i="1"/>
  <c r="M300" i="1" s="1"/>
  <c r="N300" i="1" s="1"/>
  <c r="K300" i="1"/>
  <c r="I300" i="1"/>
  <c r="L299" i="1"/>
  <c r="M299" i="1" s="1"/>
  <c r="N299" i="1" s="1"/>
  <c r="K299" i="1"/>
  <c r="I299" i="1"/>
  <c r="L298" i="1"/>
  <c r="M298" i="1" s="1"/>
  <c r="N298" i="1" s="1"/>
  <c r="K298" i="1"/>
  <c r="I298" i="1"/>
  <c r="L297" i="1"/>
  <c r="M297" i="1" s="1"/>
  <c r="N297" i="1" s="1"/>
  <c r="K297" i="1"/>
  <c r="I297" i="1"/>
  <c r="L296" i="1"/>
  <c r="M296" i="1" s="1"/>
  <c r="N296" i="1" s="1"/>
  <c r="K296" i="1"/>
  <c r="I296" i="1"/>
  <c r="L295" i="1"/>
  <c r="M295" i="1" s="1"/>
  <c r="N295" i="1" s="1"/>
  <c r="K295" i="1"/>
  <c r="I295" i="1"/>
  <c r="L292" i="1"/>
  <c r="M292" i="1" s="1"/>
  <c r="N292" i="1" s="1"/>
  <c r="K292" i="1"/>
  <c r="I292" i="1"/>
  <c r="L291" i="1"/>
  <c r="M291" i="1" s="1"/>
  <c r="N291" i="1" s="1"/>
  <c r="K291" i="1"/>
  <c r="I291" i="1"/>
  <c r="L290" i="1"/>
  <c r="M290" i="1" s="1"/>
  <c r="N290" i="1" s="1"/>
  <c r="K290" i="1"/>
  <c r="I290" i="1"/>
  <c r="L289" i="1"/>
  <c r="M289" i="1" s="1"/>
  <c r="N289" i="1" s="1"/>
  <c r="K289" i="1"/>
  <c r="I289" i="1"/>
  <c r="L288" i="1"/>
  <c r="M288" i="1" s="1"/>
  <c r="N288" i="1" s="1"/>
  <c r="K288" i="1"/>
  <c r="I288" i="1"/>
  <c r="L287" i="1"/>
  <c r="M287" i="1" s="1"/>
  <c r="N287" i="1" s="1"/>
  <c r="K287" i="1"/>
  <c r="I287" i="1"/>
  <c r="L286" i="1"/>
  <c r="M286" i="1" s="1"/>
  <c r="N286" i="1" s="1"/>
  <c r="K286" i="1"/>
  <c r="I286" i="1"/>
  <c r="L285" i="1"/>
  <c r="M285" i="1" s="1"/>
  <c r="N285" i="1" s="1"/>
  <c r="K285" i="1"/>
  <c r="I285" i="1"/>
  <c r="L284" i="1"/>
  <c r="M284" i="1" s="1"/>
  <c r="N284" i="1" s="1"/>
  <c r="K284" i="1"/>
  <c r="I284" i="1"/>
  <c r="L282" i="1"/>
  <c r="M282" i="1" s="1"/>
  <c r="N282" i="1" s="1"/>
  <c r="K282" i="1"/>
  <c r="I282" i="1"/>
  <c r="L281" i="1"/>
  <c r="M281" i="1" s="1"/>
  <c r="N281" i="1" s="1"/>
  <c r="K281" i="1"/>
  <c r="I281" i="1"/>
  <c r="L270" i="1"/>
  <c r="M270" i="1" s="1"/>
  <c r="N270" i="1" s="1"/>
  <c r="L271" i="1"/>
  <c r="M271" i="1" s="1"/>
  <c r="N271" i="1" s="1"/>
  <c r="L272" i="1"/>
  <c r="M272" i="1" s="1"/>
  <c r="N272" i="1" s="1"/>
  <c r="K274" i="1"/>
  <c r="K271" i="1"/>
  <c r="I271" i="1"/>
  <c r="K270" i="1"/>
  <c r="I270" i="1"/>
  <c r="L269" i="1"/>
  <c r="M269" i="1" s="1"/>
  <c r="N269" i="1" s="1"/>
  <c r="K269" i="1"/>
  <c r="I269" i="1"/>
  <c r="L267" i="1"/>
  <c r="M267" i="1" s="1"/>
  <c r="L268" i="1"/>
  <c r="M268" i="1" s="1"/>
  <c r="N268" i="1" s="1"/>
  <c r="K268" i="1"/>
  <c r="I268" i="1"/>
  <c r="K272" i="1"/>
  <c r="I272" i="1"/>
  <c r="K267" i="1"/>
  <c r="I267" i="1"/>
  <c r="L266" i="1"/>
  <c r="M266" i="1" s="1"/>
  <c r="N266" i="1" s="1"/>
  <c r="K266" i="1"/>
  <c r="I266" i="1"/>
  <c r="L273" i="1"/>
  <c r="M273" i="1" s="1"/>
  <c r="N273" i="1" s="1"/>
  <c r="K273" i="1"/>
  <c r="I273" i="1"/>
  <c r="L265" i="1"/>
  <c r="M265" i="1" s="1"/>
  <c r="N265" i="1" s="1"/>
  <c r="K265" i="1"/>
  <c r="I265" i="1"/>
  <c r="L254" i="1"/>
  <c r="M254" i="1" s="1"/>
  <c r="N254" i="1" s="1"/>
  <c r="K254" i="1"/>
  <c r="I254" i="1"/>
  <c r="L249" i="1"/>
  <c r="M249" i="1" s="1"/>
  <c r="N249" i="1" s="1"/>
  <c r="K249" i="1"/>
  <c r="I249" i="1"/>
  <c r="L248" i="1"/>
  <c r="M248" i="1" s="1"/>
  <c r="N248" i="1" s="1"/>
  <c r="K248" i="1"/>
  <c r="I248" i="1"/>
  <c r="L247" i="1"/>
  <c r="M247" i="1" s="1"/>
  <c r="N247" i="1" s="1"/>
  <c r="K247" i="1"/>
  <c r="I247" i="1"/>
  <c r="L246" i="1"/>
  <c r="M246" i="1" s="1"/>
  <c r="N246" i="1" s="1"/>
  <c r="K246" i="1"/>
  <c r="I246" i="1"/>
  <c r="L245" i="1"/>
  <c r="M245" i="1" s="1"/>
  <c r="N245" i="1" s="1"/>
  <c r="K245" i="1"/>
  <c r="I245" i="1"/>
  <c r="L244" i="1"/>
  <c r="M244" i="1" s="1"/>
  <c r="N244" i="1" s="1"/>
  <c r="K244" i="1"/>
  <c r="I244" i="1"/>
  <c r="L243" i="1"/>
  <c r="M243" i="1" s="1"/>
  <c r="N243" i="1" s="1"/>
  <c r="K243" i="1"/>
  <c r="I243" i="1"/>
  <c r="L242" i="1"/>
  <c r="M242" i="1" s="1"/>
  <c r="N242" i="1" s="1"/>
  <c r="K242" i="1"/>
  <c r="I242" i="1"/>
  <c r="L241" i="1"/>
  <c r="M241" i="1" s="1"/>
  <c r="N241" i="1" s="1"/>
  <c r="K241" i="1"/>
  <c r="I241" i="1"/>
  <c r="I215" i="1"/>
  <c r="I216" i="1"/>
  <c r="K214" i="1"/>
  <c r="K215" i="1"/>
  <c r="K216" i="1"/>
  <c r="K217" i="1"/>
  <c r="L206" i="1"/>
  <c r="L207" i="1"/>
  <c r="M207" i="1" s="1"/>
  <c r="N207" i="1" s="1"/>
  <c r="L208" i="1"/>
  <c r="M208" i="1" s="1"/>
  <c r="N208" i="1" s="1"/>
  <c r="L209" i="1"/>
  <c r="M209" i="1" s="1"/>
  <c r="N209" i="1" s="1"/>
  <c r="L210" i="1"/>
  <c r="L211" i="1"/>
  <c r="M211" i="1" s="1"/>
  <c r="N211" i="1" s="1"/>
  <c r="L212" i="1"/>
  <c r="M212" i="1" s="1"/>
  <c r="N212" i="1" s="1"/>
  <c r="L213" i="1"/>
  <c r="M213" i="1" s="1"/>
  <c r="N213" i="1" s="1"/>
  <c r="L193" i="1"/>
  <c r="M193" i="1" s="1"/>
  <c r="N193" i="1" s="1"/>
  <c r="L161" i="1"/>
  <c r="M161" i="1" s="1"/>
  <c r="N161" i="1" s="1"/>
  <c r="K161" i="1"/>
  <c r="I161" i="1"/>
  <c r="L160" i="1"/>
  <c r="M160" i="1" s="1"/>
  <c r="N160" i="1" s="1"/>
  <c r="K160" i="1"/>
  <c r="I160" i="1"/>
  <c r="L159" i="1"/>
  <c r="M159" i="1" s="1"/>
  <c r="N159" i="1" s="1"/>
  <c r="K159" i="1"/>
  <c r="I159" i="1"/>
  <c r="L158" i="1"/>
  <c r="M158" i="1" s="1"/>
  <c r="N158" i="1" s="1"/>
  <c r="K158" i="1"/>
  <c r="I158" i="1"/>
  <c r="L157" i="1"/>
  <c r="M157" i="1" s="1"/>
  <c r="N157" i="1" s="1"/>
  <c r="K157" i="1"/>
  <c r="I157" i="1"/>
  <c r="L259" i="1"/>
  <c r="M259" i="1" s="1"/>
  <c r="N259" i="1" s="1"/>
  <c r="K259" i="1"/>
  <c r="I259" i="1"/>
  <c r="L257" i="1"/>
  <c r="M257" i="1" s="1"/>
  <c r="N257" i="1" s="1"/>
  <c r="K257" i="1"/>
  <c r="I257" i="1"/>
  <c r="L256" i="1"/>
  <c r="M256" i="1" s="1"/>
  <c r="N256" i="1" s="1"/>
  <c r="K256" i="1"/>
  <c r="I256" i="1"/>
  <c r="L255" i="1"/>
  <c r="M255" i="1" s="1"/>
  <c r="N255" i="1" s="1"/>
  <c r="K255" i="1"/>
  <c r="I255" i="1"/>
  <c r="L253" i="1"/>
  <c r="M253" i="1" s="1"/>
  <c r="N253" i="1" s="1"/>
  <c r="K253" i="1"/>
  <c r="I253" i="1"/>
  <c r="L240" i="1"/>
  <c r="M240" i="1" s="1"/>
  <c r="N240" i="1" s="1"/>
  <c r="K240" i="1"/>
  <c r="I240" i="1"/>
  <c r="L166" i="1"/>
  <c r="M166" i="1" s="1"/>
  <c r="N166" i="1" s="1"/>
  <c r="K166" i="1"/>
  <c r="I166" i="1"/>
  <c r="L237" i="1"/>
  <c r="M237" i="1" s="1"/>
  <c r="N237" i="1" s="1"/>
  <c r="K237" i="1"/>
  <c r="I237" i="1"/>
  <c r="L238" i="1"/>
  <c r="M238" i="1" s="1"/>
  <c r="N238" i="1" s="1"/>
  <c r="K238" i="1"/>
  <c r="I238" i="1"/>
  <c r="L234" i="1"/>
  <c r="M234" i="1" s="1"/>
  <c r="N234" i="1" s="1"/>
  <c r="K234" i="1"/>
  <c r="I234" i="1"/>
  <c r="L235" i="1"/>
  <c r="M235" i="1" s="1"/>
  <c r="N235" i="1" s="1"/>
  <c r="K235" i="1"/>
  <c r="I235" i="1"/>
  <c r="L232" i="1"/>
  <c r="M232" i="1" s="1"/>
  <c r="N232" i="1" s="1"/>
  <c r="K232" i="1"/>
  <c r="I232" i="1"/>
  <c r="L231" i="1"/>
  <c r="M231" i="1" s="1"/>
  <c r="N231" i="1" s="1"/>
  <c r="K231" i="1"/>
  <c r="I231" i="1"/>
  <c r="L230" i="1"/>
  <c r="M230" i="1" s="1"/>
  <c r="N230" i="1" s="1"/>
  <c r="K230" i="1"/>
  <c r="I230" i="1"/>
  <c r="L229" i="1"/>
  <c r="M229" i="1" s="1"/>
  <c r="N229" i="1" s="1"/>
  <c r="K229" i="1"/>
  <c r="I229" i="1"/>
  <c r="L228" i="1"/>
  <c r="M228" i="1" s="1"/>
  <c r="N228" i="1" s="1"/>
  <c r="K228" i="1"/>
  <c r="I228" i="1"/>
  <c r="L227" i="1"/>
  <c r="M227" i="1" s="1"/>
  <c r="N227" i="1" s="1"/>
  <c r="K227" i="1"/>
  <c r="I227" i="1"/>
  <c r="L226" i="1"/>
  <c r="M226" i="1" s="1"/>
  <c r="N226" i="1" s="1"/>
  <c r="K226" i="1"/>
  <c r="I226" i="1"/>
  <c r="L225" i="1"/>
  <c r="M225" i="1" s="1"/>
  <c r="N225" i="1" s="1"/>
  <c r="K225" i="1"/>
  <c r="I225" i="1"/>
  <c r="L224" i="1"/>
  <c r="M224" i="1" s="1"/>
  <c r="N224" i="1" s="1"/>
  <c r="K224" i="1"/>
  <c r="I224" i="1"/>
  <c r="L223" i="1"/>
  <c r="M223" i="1" s="1"/>
  <c r="N223" i="1" s="1"/>
  <c r="K223" i="1"/>
  <c r="I223" i="1"/>
  <c r="L222" i="1"/>
  <c r="M222" i="1" s="1"/>
  <c r="N222" i="1" s="1"/>
  <c r="K222" i="1"/>
  <c r="I222" i="1"/>
  <c r="L221" i="1"/>
  <c r="M221" i="1" s="1"/>
  <c r="N221" i="1" s="1"/>
  <c r="K221" i="1"/>
  <c r="I221" i="1"/>
  <c r="L217" i="1"/>
  <c r="M217" i="1" s="1"/>
  <c r="N217" i="1" s="1"/>
  <c r="I217" i="1"/>
  <c r="L215" i="1"/>
  <c r="M215" i="1" s="1"/>
  <c r="N215" i="1" s="1"/>
  <c r="L216" i="1"/>
  <c r="M216" i="1" s="1"/>
  <c r="N216" i="1" s="1"/>
  <c r="K213" i="1"/>
  <c r="I213" i="1"/>
  <c r="K212" i="1"/>
  <c r="I212" i="1"/>
  <c r="K211" i="1"/>
  <c r="I211" i="1"/>
  <c r="K210" i="1"/>
  <c r="I210" i="1"/>
  <c r="K208" i="1"/>
  <c r="I208" i="1"/>
  <c r="K206" i="1"/>
  <c r="I206" i="1"/>
  <c r="L205" i="1"/>
  <c r="M205" i="1" s="1"/>
  <c r="N205" i="1" s="1"/>
  <c r="K205" i="1"/>
  <c r="I205" i="1"/>
  <c r="L204" i="1"/>
  <c r="M204" i="1" s="1"/>
  <c r="N204" i="1" s="1"/>
  <c r="K204" i="1"/>
  <c r="I204" i="1"/>
  <c r="L214" i="1"/>
  <c r="M214" i="1" s="1"/>
  <c r="N214" i="1" s="1"/>
  <c r="I214" i="1"/>
  <c r="K209" i="1"/>
  <c r="I209" i="1"/>
  <c r="K207" i="1"/>
  <c r="L199" i="1"/>
  <c r="M199" i="1" s="1"/>
  <c r="N199" i="1" s="1"/>
  <c r="N198" i="1" s="1"/>
  <c r="K199" i="1"/>
  <c r="I199" i="1"/>
  <c r="L170" i="1"/>
  <c r="M170" i="1" s="1"/>
  <c r="N170" i="1" s="1"/>
  <c r="K170" i="1"/>
  <c r="I170" i="1"/>
  <c r="L169" i="1"/>
  <c r="M169" i="1" s="1"/>
  <c r="N169" i="1" s="1"/>
  <c r="K169" i="1"/>
  <c r="I169" i="1"/>
  <c r="L167" i="1"/>
  <c r="M167" i="1" s="1"/>
  <c r="N167" i="1" s="1"/>
  <c r="K167" i="1"/>
  <c r="I167" i="1"/>
  <c r="L148" i="1"/>
  <c r="M148" i="1" s="1"/>
  <c r="N148" i="1" s="1"/>
  <c r="N147" i="1" s="1"/>
  <c r="K148" i="1"/>
  <c r="I148" i="1"/>
  <c r="L146" i="1"/>
  <c r="M146" i="1" s="1"/>
  <c r="N146" i="1" s="1"/>
  <c r="K146" i="1"/>
  <c r="I146" i="1"/>
  <c r="L113" i="1"/>
  <c r="M113" i="1" s="1"/>
  <c r="N113" i="1" s="1"/>
  <c r="K113" i="1"/>
  <c r="I113" i="1"/>
  <c r="L112" i="1"/>
  <c r="M112" i="1" s="1"/>
  <c r="N112" i="1" s="1"/>
  <c r="K112" i="1"/>
  <c r="I112" i="1"/>
  <c r="L61" i="1"/>
  <c r="M61" i="1" s="1"/>
  <c r="N61" i="1" s="1"/>
  <c r="K61" i="1"/>
  <c r="I61" i="1"/>
  <c r="L118" i="1"/>
  <c r="M118" i="1" s="1"/>
  <c r="N118" i="1" s="1"/>
  <c r="K118" i="1"/>
  <c r="I118" i="1"/>
  <c r="L156" i="1"/>
  <c r="M156" i="1" s="1"/>
  <c r="N156" i="1" s="1"/>
  <c r="K156" i="1"/>
  <c r="I156" i="1"/>
  <c r="L155" i="1"/>
  <c r="M155" i="1" s="1"/>
  <c r="N155" i="1" s="1"/>
  <c r="K155" i="1"/>
  <c r="I155" i="1"/>
  <c r="L131" i="1"/>
  <c r="M131" i="1" s="1"/>
  <c r="N131" i="1" s="1"/>
  <c r="K131" i="1"/>
  <c r="I131" i="1"/>
  <c r="L130" i="1"/>
  <c r="M130" i="1" s="1"/>
  <c r="N130" i="1" s="1"/>
  <c r="K130" i="1"/>
  <c r="I130" i="1"/>
  <c r="L87" i="1"/>
  <c r="M87" i="1" s="1"/>
  <c r="N87" i="1" s="1"/>
  <c r="I87" i="1"/>
  <c r="L86" i="1"/>
  <c r="M86" i="1" s="1"/>
  <c r="N86" i="1" s="1"/>
  <c r="K86" i="1"/>
  <c r="I86" i="1"/>
  <c r="L154" i="1"/>
  <c r="M154" i="1" s="1"/>
  <c r="N154" i="1" s="1"/>
  <c r="K154" i="1"/>
  <c r="I154" i="1"/>
  <c r="L153" i="1"/>
  <c r="M153" i="1" s="1"/>
  <c r="N153" i="1" s="1"/>
  <c r="K153" i="1"/>
  <c r="I153" i="1"/>
  <c r="L152" i="1"/>
  <c r="M152" i="1" s="1"/>
  <c r="N152" i="1" s="1"/>
  <c r="K152" i="1"/>
  <c r="I152" i="1"/>
  <c r="L150" i="1"/>
  <c r="M150" i="1" s="1"/>
  <c r="N150" i="1" s="1"/>
  <c r="N149" i="1" s="1"/>
  <c r="K150" i="1"/>
  <c r="I150" i="1"/>
  <c r="L145" i="1"/>
  <c r="M145" i="1" s="1"/>
  <c r="N145" i="1" s="1"/>
  <c r="K145" i="1"/>
  <c r="I145" i="1"/>
  <c r="L142" i="1"/>
  <c r="M142" i="1" s="1"/>
  <c r="N142" i="1" s="1"/>
  <c r="K142" i="1"/>
  <c r="I142" i="1"/>
  <c r="L141" i="1"/>
  <c r="M141" i="1" s="1"/>
  <c r="N141" i="1" s="1"/>
  <c r="K141" i="1"/>
  <c r="I141" i="1"/>
  <c r="L139" i="1"/>
  <c r="M139" i="1" s="1"/>
  <c r="N139" i="1" s="1"/>
  <c r="K139" i="1"/>
  <c r="I139" i="1"/>
  <c r="L138" i="1"/>
  <c r="M138" i="1" s="1"/>
  <c r="N138" i="1" s="1"/>
  <c r="K138" i="1"/>
  <c r="I138" i="1"/>
  <c r="L137" i="1"/>
  <c r="M137" i="1" s="1"/>
  <c r="N137" i="1" s="1"/>
  <c r="K137" i="1"/>
  <c r="I137" i="1"/>
  <c r="L136" i="1"/>
  <c r="M136" i="1" s="1"/>
  <c r="N136" i="1" s="1"/>
  <c r="K136" i="1"/>
  <c r="I136" i="1"/>
  <c r="L135" i="1"/>
  <c r="M135" i="1" s="1"/>
  <c r="N135" i="1" s="1"/>
  <c r="K135" i="1"/>
  <c r="I135" i="1"/>
  <c r="L134" i="1"/>
  <c r="M134" i="1" s="1"/>
  <c r="N134" i="1" s="1"/>
  <c r="K134" i="1"/>
  <c r="I134" i="1"/>
  <c r="L133" i="1"/>
  <c r="M133" i="1" s="1"/>
  <c r="N133" i="1" s="1"/>
  <c r="K133" i="1"/>
  <c r="I133" i="1"/>
  <c r="L132" i="1"/>
  <c r="M132" i="1" s="1"/>
  <c r="N132" i="1" s="1"/>
  <c r="K132" i="1"/>
  <c r="I132" i="1"/>
  <c r="L129" i="1"/>
  <c r="M129" i="1" s="1"/>
  <c r="N129" i="1" s="1"/>
  <c r="K129" i="1"/>
  <c r="I129" i="1"/>
  <c r="L125" i="1"/>
  <c r="M125" i="1" s="1"/>
  <c r="N125" i="1" s="1"/>
  <c r="K125" i="1"/>
  <c r="I125" i="1"/>
  <c r="L124" i="1"/>
  <c r="M124" i="1" s="1"/>
  <c r="N124" i="1" s="1"/>
  <c r="K124" i="1"/>
  <c r="I124" i="1"/>
  <c r="K123" i="1"/>
  <c r="I123" i="1"/>
  <c r="K122" i="1"/>
  <c r="I122" i="1"/>
  <c r="K121" i="1"/>
  <c r="I121" i="1"/>
  <c r="L71" i="1"/>
  <c r="M71" i="1" s="1"/>
  <c r="N71" i="1" s="1"/>
  <c r="K68" i="1"/>
  <c r="K69" i="1"/>
  <c r="K70" i="1"/>
  <c r="K71" i="1"/>
  <c r="I68" i="1"/>
  <c r="I69" i="1"/>
  <c r="I70" i="1"/>
  <c r="I71" i="1"/>
  <c r="L120" i="1"/>
  <c r="M120" i="1" s="1"/>
  <c r="N120" i="1" s="1"/>
  <c r="K120" i="1"/>
  <c r="L119" i="1"/>
  <c r="M119" i="1" s="1"/>
  <c r="N119" i="1" s="1"/>
  <c r="K119" i="1"/>
  <c r="I119" i="1"/>
  <c r="L102" i="1"/>
  <c r="M102" i="1" s="1"/>
  <c r="N102" i="1" s="1"/>
  <c r="K102" i="1"/>
  <c r="I102" i="1"/>
  <c r="L99" i="1"/>
  <c r="M99" i="1" s="1"/>
  <c r="N99" i="1" s="1"/>
  <c r="K99" i="1"/>
  <c r="I99" i="1"/>
  <c r="L110" i="1"/>
  <c r="M110" i="1" s="1"/>
  <c r="N110" i="1" s="1"/>
  <c r="K110" i="1"/>
  <c r="I110" i="1"/>
  <c r="L109" i="1"/>
  <c r="M109" i="1" s="1"/>
  <c r="N109" i="1" s="1"/>
  <c r="K109" i="1"/>
  <c r="I109" i="1"/>
  <c r="L108" i="1"/>
  <c r="M108" i="1" s="1"/>
  <c r="N108" i="1" s="1"/>
  <c r="K108" i="1"/>
  <c r="I108" i="1"/>
  <c r="L107" i="1"/>
  <c r="M107" i="1" s="1"/>
  <c r="N107" i="1" s="1"/>
  <c r="K107" i="1"/>
  <c r="I107" i="1"/>
  <c r="L106" i="1"/>
  <c r="M106" i="1" s="1"/>
  <c r="N106" i="1" s="1"/>
  <c r="K106" i="1"/>
  <c r="I106" i="1"/>
  <c r="L103" i="1"/>
  <c r="M103" i="1" s="1"/>
  <c r="N103" i="1" s="1"/>
  <c r="K103" i="1"/>
  <c r="I103" i="1"/>
  <c r="I97" i="1"/>
  <c r="K96" i="1"/>
  <c r="K97" i="1"/>
  <c r="L96" i="1"/>
  <c r="M96" i="1" s="1"/>
  <c r="N96" i="1" s="1"/>
  <c r="L97" i="1"/>
  <c r="M97" i="1" s="1"/>
  <c r="N97" i="1" s="1"/>
  <c r="I96" i="1"/>
  <c r="I92" i="1"/>
  <c r="I93" i="1"/>
  <c r="I94" i="1"/>
  <c r="I95" i="1"/>
  <c r="L95" i="1"/>
  <c r="M95" i="1" s="1"/>
  <c r="N95" i="1" s="1"/>
  <c r="K95" i="1"/>
  <c r="L94" i="1"/>
  <c r="M94" i="1" s="1"/>
  <c r="N94" i="1" s="1"/>
  <c r="K94" i="1"/>
  <c r="L93" i="1"/>
  <c r="M93" i="1" s="1"/>
  <c r="N93" i="1" s="1"/>
  <c r="K93" i="1"/>
  <c r="L92" i="1"/>
  <c r="M92" i="1" s="1"/>
  <c r="N92" i="1" s="1"/>
  <c r="K92" i="1"/>
  <c r="L91" i="1"/>
  <c r="M91" i="1" s="1"/>
  <c r="N91" i="1" s="1"/>
  <c r="K91" i="1"/>
  <c r="I91" i="1"/>
  <c r="L90" i="1"/>
  <c r="M90" i="1" s="1"/>
  <c r="N90" i="1" s="1"/>
  <c r="K90" i="1"/>
  <c r="I90" i="1"/>
  <c r="L89" i="1"/>
  <c r="M89" i="1" s="1"/>
  <c r="N89" i="1" s="1"/>
  <c r="K89" i="1"/>
  <c r="I89" i="1"/>
  <c r="L88" i="1"/>
  <c r="M88" i="1" s="1"/>
  <c r="N88" i="1" s="1"/>
  <c r="K88" i="1"/>
  <c r="I88" i="1"/>
  <c r="L85" i="1"/>
  <c r="M85" i="1" s="1"/>
  <c r="N85" i="1" s="1"/>
  <c r="K85" i="1"/>
  <c r="I85" i="1"/>
  <c r="L83" i="1"/>
  <c r="M83" i="1" s="1"/>
  <c r="N83" i="1" s="1"/>
  <c r="K83" i="1"/>
  <c r="I83" i="1"/>
  <c r="L62" i="1"/>
  <c r="M62" i="1" s="1"/>
  <c r="N62" i="1" s="1"/>
  <c r="L63" i="1"/>
  <c r="M63" i="1" s="1"/>
  <c r="N63" i="1" s="1"/>
  <c r="L64" i="1"/>
  <c r="M64" i="1" s="1"/>
  <c r="N64" i="1" s="1"/>
  <c r="L65" i="1"/>
  <c r="M65" i="1" s="1"/>
  <c r="N65" i="1" s="1"/>
  <c r="L70" i="1"/>
  <c r="M70" i="1" s="1"/>
  <c r="N70" i="1" s="1"/>
  <c r="L67" i="1"/>
  <c r="M67" i="1" s="1"/>
  <c r="N67" i="1" s="1"/>
  <c r="K67" i="1"/>
  <c r="L66" i="1"/>
  <c r="M66" i="1" s="1"/>
  <c r="N66" i="1" s="1"/>
  <c r="K66" i="1"/>
  <c r="I66" i="1"/>
  <c r="K65" i="1"/>
  <c r="I65" i="1"/>
  <c r="K64" i="1"/>
  <c r="I64" i="1"/>
  <c r="K63" i="1"/>
  <c r="I63" i="1"/>
  <c r="L68" i="1"/>
  <c r="M68" i="1" s="1"/>
  <c r="N68" i="1" s="1"/>
  <c r="K62" i="1"/>
  <c r="I62" i="1"/>
  <c r="L82" i="1"/>
  <c r="M82" i="1" s="1"/>
  <c r="N82" i="1" s="1"/>
  <c r="K82" i="1"/>
  <c r="I82" i="1"/>
  <c r="L81" i="1"/>
  <c r="M81" i="1" s="1"/>
  <c r="N81" i="1" s="1"/>
  <c r="K81" i="1"/>
  <c r="I81" i="1"/>
  <c r="L80" i="1"/>
  <c r="M80" i="1" s="1"/>
  <c r="N80" i="1" s="1"/>
  <c r="K80" i="1"/>
  <c r="I80" i="1"/>
  <c r="L79" i="1"/>
  <c r="M79" i="1" s="1"/>
  <c r="N79" i="1" s="1"/>
  <c r="K79" i="1"/>
  <c r="I79" i="1"/>
  <c r="L78" i="1"/>
  <c r="M78" i="1" s="1"/>
  <c r="N78" i="1" s="1"/>
  <c r="K78" i="1"/>
  <c r="I78" i="1"/>
  <c r="L77" i="1"/>
  <c r="M77" i="1" s="1"/>
  <c r="N77" i="1" s="1"/>
  <c r="K77" i="1"/>
  <c r="I77" i="1"/>
  <c r="L76" i="1"/>
  <c r="M76" i="1" s="1"/>
  <c r="N76" i="1" s="1"/>
  <c r="K76" i="1"/>
  <c r="I76" i="1"/>
  <c r="L75" i="1"/>
  <c r="M75" i="1" s="1"/>
  <c r="N75" i="1" s="1"/>
  <c r="K75" i="1"/>
  <c r="I75" i="1"/>
  <c r="L69" i="1"/>
  <c r="M69" i="1" s="1"/>
  <c r="N69" i="1" s="1"/>
  <c r="L100" i="1"/>
  <c r="M100" i="1" s="1"/>
  <c r="N100" i="1" s="1"/>
  <c r="K100" i="1"/>
  <c r="I100" i="1"/>
  <c r="L191" i="1"/>
  <c r="M191" i="1" s="1"/>
  <c r="N191" i="1" s="1"/>
  <c r="K191" i="1"/>
  <c r="I191" i="1"/>
  <c r="L194" i="1"/>
  <c r="M194" i="1" s="1"/>
  <c r="N194" i="1" s="1"/>
  <c r="K194" i="1"/>
  <c r="I194" i="1"/>
  <c r="L190" i="1"/>
  <c r="M190" i="1" s="1"/>
  <c r="N190" i="1" s="1"/>
  <c r="K190" i="1"/>
  <c r="I190" i="1"/>
  <c r="L195" i="1"/>
  <c r="M195" i="1" s="1"/>
  <c r="N195" i="1" s="1"/>
  <c r="K195" i="1"/>
  <c r="I195" i="1"/>
  <c r="L192" i="1"/>
  <c r="M192" i="1" s="1"/>
  <c r="N192" i="1" s="1"/>
  <c r="K192" i="1"/>
  <c r="I192" i="1"/>
  <c r="L189" i="1"/>
  <c r="M189" i="1" s="1"/>
  <c r="N189" i="1" s="1"/>
  <c r="K189" i="1"/>
  <c r="I189" i="1"/>
  <c r="L188" i="1"/>
  <c r="M188" i="1" s="1"/>
  <c r="N188" i="1" s="1"/>
  <c r="K188" i="1"/>
  <c r="I188" i="1"/>
  <c r="L187" i="1"/>
  <c r="M187" i="1" s="1"/>
  <c r="N187" i="1" s="1"/>
  <c r="K187" i="1"/>
  <c r="I187" i="1"/>
  <c r="L54" i="1"/>
  <c r="M54" i="1" s="1"/>
  <c r="N54" i="1" s="1"/>
  <c r="K54" i="1"/>
  <c r="I54" i="1"/>
  <c r="L53" i="1"/>
  <c r="M53" i="1" s="1"/>
  <c r="N53" i="1" s="1"/>
  <c r="K53" i="1"/>
  <c r="I53" i="1"/>
  <c r="L52" i="1"/>
  <c r="M52" i="1" s="1"/>
  <c r="N52" i="1" s="1"/>
  <c r="K52" i="1"/>
  <c r="I52" i="1"/>
  <c r="L51" i="1"/>
  <c r="M51" i="1" s="1"/>
  <c r="N51" i="1" s="1"/>
  <c r="K51" i="1"/>
  <c r="I51" i="1"/>
  <c r="L43" i="1"/>
  <c r="M43" i="1" s="1"/>
  <c r="N43" i="1" s="1"/>
  <c r="L40" i="1"/>
  <c r="M40" i="1" s="1"/>
  <c r="N40" i="1" s="1"/>
  <c r="K40" i="1"/>
  <c r="I40" i="1"/>
  <c r="L42" i="1"/>
  <c r="M42" i="1" s="1"/>
  <c r="N42" i="1" s="1"/>
  <c r="K42" i="1"/>
  <c r="I42" i="1"/>
  <c r="L41" i="1"/>
  <c r="M41" i="1" s="1"/>
  <c r="N41" i="1" s="1"/>
  <c r="K41" i="1"/>
  <c r="I41" i="1"/>
  <c r="L39" i="1"/>
  <c r="M39" i="1" s="1"/>
  <c r="N39" i="1" s="1"/>
  <c r="K39" i="1"/>
  <c r="I39" i="1"/>
  <c r="L31" i="1"/>
  <c r="M31" i="1" s="1"/>
  <c r="N31" i="1" s="1"/>
  <c r="K31" i="1"/>
  <c r="I31" i="1"/>
  <c r="L13" i="1"/>
  <c r="M13" i="1" s="1"/>
  <c r="N13" i="1" s="1"/>
  <c r="K13" i="1"/>
  <c r="I13" i="1"/>
  <c r="L30" i="1"/>
  <c r="M30" i="1" s="1"/>
  <c r="N30" i="1" s="1"/>
  <c r="K30" i="1"/>
  <c r="I30" i="1"/>
  <c r="L27" i="1"/>
  <c r="M27" i="1" s="1"/>
  <c r="N27" i="1" s="1"/>
  <c r="K27" i="1"/>
  <c r="I27" i="1"/>
  <c r="L28" i="1"/>
  <c r="M28" i="1" s="1"/>
  <c r="N28" i="1" s="1"/>
  <c r="K28" i="1"/>
  <c r="I28" i="1"/>
  <c r="L26" i="1"/>
  <c r="M26" i="1" s="1"/>
  <c r="N26" i="1" s="1"/>
  <c r="K26" i="1"/>
  <c r="I26" i="1"/>
  <c r="L25" i="1"/>
  <c r="M25" i="1" s="1"/>
  <c r="N25" i="1" s="1"/>
  <c r="K25" i="1"/>
  <c r="I25" i="1"/>
  <c r="L24" i="1"/>
  <c r="M24" i="1" s="1"/>
  <c r="N24" i="1" s="1"/>
  <c r="K24" i="1"/>
  <c r="I24" i="1"/>
  <c r="I18" i="1"/>
  <c r="K18" i="1"/>
  <c r="L18" i="1"/>
  <c r="M18" i="1" s="1"/>
  <c r="N18" i="1" s="1"/>
  <c r="N59" i="1" l="1"/>
  <c r="N262" i="1"/>
  <c r="N185" i="1"/>
  <c r="N184" i="1" s="1"/>
  <c r="N313" i="1"/>
  <c r="N312" i="1" s="1"/>
  <c r="N164" i="1"/>
  <c r="N163" i="1" s="1"/>
  <c r="N98" i="1"/>
  <c r="N220" i="1"/>
  <c r="N283" i="1"/>
  <c r="N301" i="1"/>
  <c r="N294" i="1"/>
  <c r="N280" i="1"/>
  <c r="N140" i="1"/>
  <c r="N236" i="1"/>
  <c r="N250" i="1"/>
  <c r="N239" i="1"/>
  <c r="M210" i="1"/>
  <c r="N210" i="1" s="1"/>
  <c r="M206" i="1"/>
  <c r="N206" i="1" s="1"/>
  <c r="N151" i="1"/>
  <c r="N116" i="1"/>
  <c r="N233" i="1"/>
  <c r="N144" i="1"/>
  <c r="N143" i="1" s="1"/>
  <c r="N111" i="1"/>
  <c r="K87" i="1"/>
  <c r="N21" i="1"/>
  <c r="N20" i="1" s="1"/>
  <c r="N48" i="1"/>
  <c r="N74" i="1"/>
  <c r="N101" i="1"/>
  <c r="N84" i="1"/>
  <c r="N128" i="1"/>
  <c r="N104" i="1"/>
  <c r="N36" i="1"/>
  <c r="N35" i="1" s="1"/>
  <c r="N202" i="1" l="1"/>
  <c r="N115" i="1"/>
  <c r="N58" i="1"/>
  <c r="N293" i="1"/>
  <c r="N261" i="1" s="1"/>
  <c r="L12" i="1" l="1"/>
  <c r="M12" i="1" s="1"/>
  <c r="N12" i="1" s="1"/>
  <c r="L16" i="1"/>
  <c r="M16" i="1" s="1"/>
  <c r="N16" i="1" s="1"/>
  <c r="K16" i="1"/>
  <c r="I16" i="1"/>
  <c r="L15" i="1"/>
  <c r="M15" i="1" s="1"/>
  <c r="N15" i="1" s="1"/>
  <c r="K15" i="1"/>
  <c r="I15" i="1"/>
  <c r="L14" i="1"/>
  <c r="M14" i="1" s="1"/>
  <c r="N14" i="1" s="1"/>
  <c r="K14" i="1"/>
  <c r="I14" i="1"/>
  <c r="L11" i="1"/>
  <c r="M11" i="1" s="1"/>
  <c r="N11" i="1" s="1"/>
  <c r="I11" i="1"/>
  <c r="L10" i="1"/>
  <c r="M10" i="1" s="1"/>
  <c r="N10" i="1" s="1"/>
  <c r="K10" i="1"/>
  <c r="I10" i="1"/>
  <c r="N8" i="1" l="1"/>
  <c r="N7" i="1" s="1"/>
  <c r="N258" i="1" l="1"/>
  <c r="N201" i="1" s="1"/>
  <c r="N47" i="1" l="1"/>
  <c r="L317" i="1" s="1"/>
  <c r="M4" i="1" l="1"/>
</calcChain>
</file>

<file path=xl/sharedStrings.xml><?xml version="1.0" encoding="utf-8"?>
<sst xmlns="http://schemas.openxmlformats.org/spreadsheetml/2006/main" count="1488" uniqueCount="458">
  <si>
    <t>ITEM</t>
  </si>
  <si>
    <t>SERVIÇO</t>
  </si>
  <si>
    <t>UNID.</t>
  </si>
  <si>
    <t>QUANT.</t>
  </si>
  <si>
    <t>1.</t>
  </si>
  <si>
    <t>SUBTOTAL</t>
  </si>
  <si>
    <t>MATERIAL</t>
  </si>
  <si>
    <t>Valor Unitário</t>
  </si>
  <si>
    <t>MÃO DE OBRA</t>
  </si>
  <si>
    <t>m2</t>
  </si>
  <si>
    <t>Código</t>
  </si>
  <si>
    <t>SINAPI</t>
  </si>
  <si>
    <t>m3</t>
  </si>
  <si>
    <t>TOTAL COM BDI</t>
  </si>
  <si>
    <t>Preço unit. Mat. + M.O. com BDI</t>
  </si>
  <si>
    <t>Refer.</t>
  </si>
  <si>
    <t>TOTAL:</t>
  </si>
  <si>
    <t>2.</t>
  </si>
  <si>
    <t>Preço unit. Mat. + M.O. sem BDI</t>
  </si>
  <si>
    <t>m</t>
  </si>
  <si>
    <t>VALOR TOTAL DA OBRA:</t>
  </si>
  <si>
    <t>Cotação</t>
  </si>
  <si>
    <t>Composição</t>
  </si>
  <si>
    <t>M</t>
  </si>
  <si>
    <t>3.1</t>
  </si>
  <si>
    <t>2.1</t>
  </si>
  <si>
    <t>3.</t>
  </si>
  <si>
    <t>4.</t>
  </si>
  <si>
    <t>EXECUÇÃO DE PISO DE CONCRETO COM CONCRETO MOLDADO IN LOCO, USINADO, ESPESSURA 6 CM, ARMADO, INCLUSIVE LONA PLÁSTICA</t>
  </si>
  <si>
    <t>CONCRETAGEM DE VIGAS BALDRAMES, FCK 30 MPA, COM USO DE BOMBA  LANÇAMENTO, ADENSAMENTO E ACABAMENTO</t>
  </si>
  <si>
    <t>APLICAÇÃO DE FUNDO SELADOR ACRÍLICO EM PAREDES, UMA DEMÃO.</t>
  </si>
  <si>
    <t>PAISAGISMO</t>
  </si>
  <si>
    <t>MONTAGEM DE PERGOLADO, INCLUSIVE PARAFUSOS</t>
  </si>
  <si>
    <t>5.</t>
  </si>
  <si>
    <t>5.1</t>
  </si>
  <si>
    <t>5.2</t>
  </si>
  <si>
    <t>5.3</t>
  </si>
  <si>
    <t>5.4</t>
  </si>
  <si>
    <t>5.5</t>
  </si>
  <si>
    <t>5.6</t>
  </si>
  <si>
    <t>5.7</t>
  </si>
  <si>
    <t>PILAR 3,0 M X 20 CM X 20 CM EM EUCALIPTO TRATADO</t>
  </si>
  <si>
    <t>PEÇA 5,0 M X 30 CM X 10 CM EM EUCALIPTO TRATADO</t>
  </si>
  <si>
    <t>PEÇA 3,5 M X 20 CM X 10 CM EM EUCALIPTO TRATADO</t>
  </si>
  <si>
    <t>ESCAVAÇÃO E CONCRETAGEM DE BLOCOS DE FIXAÇÃO</t>
  </si>
  <si>
    <t>PINTURA VERNIZ (COM COR) EM MADEIRA, 3 DEMÃOS</t>
  </si>
  <si>
    <t>MOBILIÁRIO</t>
  </si>
  <si>
    <t>Mercado</t>
  </si>
  <si>
    <t>Referência: SINAPI 07/2021 não desonerado; Cotações de mercado</t>
  </si>
  <si>
    <t>APLICAÇÃO MANUAL DE PINTURA COM TINTA LÁTEX ACRÍLICA, DUAS DEMÃOS</t>
  </si>
  <si>
    <t>6.</t>
  </si>
  <si>
    <t>6.1</t>
  </si>
  <si>
    <t>6.2</t>
  </si>
  <si>
    <t>6.3</t>
  </si>
  <si>
    <t>6.4</t>
  </si>
  <si>
    <t>6.5</t>
  </si>
  <si>
    <t>7.</t>
  </si>
  <si>
    <t>7.1</t>
  </si>
  <si>
    <t>7.2</t>
  </si>
  <si>
    <t>8.1</t>
  </si>
  <si>
    <t>8.2</t>
  </si>
  <si>
    <t>9.1</t>
  </si>
  <si>
    <t>9.2</t>
  </si>
  <si>
    <t>9.3</t>
  </si>
  <si>
    <t>9.4</t>
  </si>
  <si>
    <t>10.1</t>
  </si>
  <si>
    <t>10.2</t>
  </si>
  <si>
    <t>10.3</t>
  </si>
  <si>
    <t>10.4</t>
  </si>
  <si>
    <t>10.5</t>
  </si>
  <si>
    <t>12.2.2</t>
  </si>
  <si>
    <t>OBS.: Ao utilizar este modelo, retirar o timbre da Prefeitura e preencher o cabeçalho com identificação da empresa</t>
  </si>
  <si>
    <t>BDI</t>
  </si>
  <si>
    <t>BDI 1</t>
  </si>
  <si>
    <t>BDI 2</t>
  </si>
  <si>
    <t>B.D.I. 1 (%):</t>
  </si>
  <si>
    <t>B.D.I. 2 (%):</t>
  </si>
  <si>
    <t>PLANTIO DE MOREIA BRANCA PAULISTINHA E APLICAÇÃO DE FERTILIZANTE QUÍMICO E ORGÂNICO (BALDE DE 08 LITROS)</t>
  </si>
  <si>
    <t>PLANTIO DE LIRIOPES VARIEGATA  TOUCEIRA CHEIA EAPLICAÇÃO DE FERTILIZANTE QUÍMICO E ORGÂNICO (BALDE DE 05 LITROS)</t>
  </si>
  <si>
    <t>PLANTIO DE PALMEIRA CICA ALTURA 80 CM DE TRONCO, INCLUSIVE ESCAVAÇÃO E APLICAÇÃO DE FERTILIZANTE QUÍMICO E ORGÂNICO</t>
  </si>
  <si>
    <t>PLANTIO DE PALMEIRA JERIVÁ ALTURA 04 M DE TRONCO, INCLUSIVE ESCAVAÇÃO E APLICAÇÃO DE FERTILIZANTE QUÍMICO E ORGÂNICO</t>
  </si>
  <si>
    <t>CAIXA</t>
  </si>
  <si>
    <t>PLANTIO DE ASPARGOS VELAS COM 25CM DE ALTURA E APLICAÇÃO DE FERTILIZANTE QUÍMICO E ORGÂNICO</t>
  </si>
  <si>
    <t>INSTALAÇÃO DE SEPARADOR DE SOLO BORDA ALTA COM TRATAMENTO UV</t>
  </si>
  <si>
    <t>ADUBO DE PERU - SACOS DE 25KG</t>
  </si>
  <si>
    <t>SACO</t>
  </si>
  <si>
    <t>PLANTIO DE GRAMA ESMERALDA E APLICAÇÃO DE FERTILIZANTE</t>
  </si>
  <si>
    <t>ADUBO ORGANO-MINERAL - SACOS DE 25KG</t>
  </si>
  <si>
    <t>PEDRA OLHO DE SAPO - SACO DE 25KG</t>
  </si>
  <si>
    <t>PLANTIO DE RAFIA 05 HASTES E APLICAÇÃO DE FERTILIZANTE QUÍMICO E ORGÂNICO</t>
  </si>
  <si>
    <t>CASCA DE PINUS SACOS DE 28 LITROS</t>
  </si>
  <si>
    <t>PLANTIO DE BOLÃO DE OURO COM 2,00M DE ALTURA E APLICAÇÃO DE FERTILIZANTE QUÍMICO E ORGÂNICO</t>
  </si>
  <si>
    <t>PLANTIO DE PODOCARPUS COM 1,80M DE ALTURA E APLICAÇÃO DE FERTILIZANTE QUÍMICO E ORGÂNICO</t>
  </si>
  <si>
    <t>PLANTIO DE JASMIM DOS POETAS E APLICAÇÃO DE FERTILIZANTE QUÍMICO E ORGÂNICO</t>
  </si>
  <si>
    <t>PLANTIO DE DIANELA VARIEGATA, BALDE DE 10 LITROS, TOUCEIRA CHEIA E APLICAÇÃO DE FERTILIZANTE QUÍMICO E ORGÂNICO</t>
  </si>
  <si>
    <t>PLANTIO DE CEREJEIRA FLOR ROSA COM 1,70M DE ALTURA E APLICAÇÃO DE FERTILIZANTE QUÍMICO E ORGÂNICO</t>
  </si>
  <si>
    <t>PLANTIO DE BOLÃO DE OURO COM 2,50M DE ALTURA E APLICAÇÃO DE FERTILIZANTE QUÍMICO E ORGÂNICO</t>
  </si>
  <si>
    <t>PLANTIO DE FLORES DA ESTAÇÃO E APLICAÇÃO DE FERTILIZANTE QUÍMICO E ORGÂNICO (CAIXA COM 15 MUDAS)</t>
  </si>
  <si>
    <t xml:space="preserve">PLANTIO DE SUCULENTAS DIVERSAS E APLICAÇÃO DE FERTILIZANTE QUÍMICO E ORGÂNICO </t>
  </si>
  <si>
    <t>PLANTIO DE PALMEIRA JERIVÁ ALTURA 03,00 M DE TRONCO, INCLUSIVE ESCAVAÇÃO E APLICAÇÃO DE FERTILIZANTE QUÍMICO E ORGÂNICO</t>
  </si>
  <si>
    <t xml:space="preserve">
</t>
  </si>
  <si>
    <t>ALVENARIA DE VEDAÇÃO DE BLOCOS CERÂMICOS FURADOS NA HORIZONTAL DE 9X19X19CM (ESPESSURA 9CM) E ARGAMASSA DE ASSENTAMENTO COM PREPARO MANUAL(01 FIADA ACIMA DA VIGA)</t>
  </si>
  <si>
    <t>CHAPISCO APLICADO EM ALVENARIA, COM COLHER DE PEDREIRO.  ARGAMASSA TRAÇO 1:3 COM PREPARO EM BETONEIRA 400L(20CM VIGA, 20CM ALVENARIA, 10CM FACE SUPERIOR)</t>
  </si>
  <si>
    <t>EMBOÇO OU MASSA ÚNICA EM ARGAMASSA TRAÇO 1:2:8, PREPARO MECÂNICO COM BETONEIRA 400 L, APLICADA MANUALMENTE, ESPESSURA DE 25 MM(20CM VIGA, 20CM ALVENARIA, 10CM FACE SUPERIOR)</t>
  </si>
  <si>
    <t>kg</t>
  </si>
  <si>
    <t>PISO EM PEDRA ARDÓSIA ASSENTADO ESCAMADO SOBRE ARGAMASSA 1:3 (CIMENTO E AREIA).</t>
  </si>
  <si>
    <t>6.6</t>
  </si>
  <si>
    <t>8.</t>
  </si>
  <si>
    <t>BANCO PARA JARDIM EM MADEIRA PLÁSTICA 03 LUGARES, 1,50M COM ENCOSTO DE NO MÍNIMO 70 CM</t>
  </si>
  <si>
    <t>BANCO PARA JARDIM EM MADEIRA PLÁSTICA 03 LUGARES, 1,50M SEM ENCOSTO</t>
  </si>
  <si>
    <t>H</t>
  </si>
  <si>
    <t>KG</t>
  </si>
  <si>
    <t>EXECUÇÃO DE ESTRUTURA EM ALAMBRADO PARA TÚNEL VERDE , 02 TÚNEIS</t>
  </si>
  <si>
    <t>REGULARIZAÇÃO E COMPACTAÇÃO DE SUBLEITO DE SOLO  PREDOMINANTEMENTE ARGILOSO. AF_11/2019</t>
  </si>
  <si>
    <t>10.6</t>
  </si>
  <si>
    <t>FABRICAÇÃO E INSTALAÇÃO DE ESTRUTURA PONTALETADA DE MADEIRA NÃO APARELHADA PARA TELHADOS COM MAIS QUE 2 ÁGUAS E PARA TELHA CERÂMICA OU DE CONCRETO, INCLUSO TRANSPORTE VERTICAL. AF_12/2015</t>
  </si>
  <si>
    <t>TELHAMENTO COM TELHA CERÂMICA DE ENCAIXE, TIPO PORTUGUESA, COM MAIS DE 2 ÁGUAS, INCLUSO TRANSPORTE VERTICAL. AF_07/2019</t>
  </si>
  <si>
    <t>PINTURA VERNIZ (INCOLOR) ALQUÍDICO EM MADEIRA, USO INTERNO E EXTERNO, 3 DEMÃOS. AF_01/2021</t>
  </si>
  <si>
    <t>PÇ</t>
  </si>
  <si>
    <t>PERGOLADO PE 01  - 21,00X3,80</t>
  </si>
  <si>
    <t>9.1.1</t>
  </si>
  <si>
    <t>9.2.1</t>
  </si>
  <si>
    <t>9.1.2</t>
  </si>
  <si>
    <t>9.1.3</t>
  </si>
  <si>
    <t>9.1.4</t>
  </si>
  <si>
    <t>9.1.5</t>
  </si>
  <si>
    <t>9.1.6</t>
  </si>
  <si>
    <t>9.2.2</t>
  </si>
  <si>
    <t>9.2.3</t>
  </si>
  <si>
    <t>9.2.4</t>
  </si>
  <si>
    <t>9.2.5</t>
  </si>
  <si>
    <t>9.2.6</t>
  </si>
  <si>
    <t>9.3.1</t>
  </si>
  <si>
    <t>9.3.2</t>
  </si>
  <si>
    <t>PERGOLADO PE 02- 15,00X4,20</t>
  </si>
  <si>
    <t>APLICAÇÃO DE MANTA GEOTEXTIL</t>
  </si>
  <si>
    <t>ALAMBRADO</t>
  </si>
  <si>
    <t>Sinapi</t>
  </si>
  <si>
    <t>EXECUÇÃO DE PASSEIO (CALÇADA) OU PISO DE CONCRETO COM CONCRETO MOLDADO IN LOCO, FEITO EM OBRA, ACABAMENTO CONVENCIONAL, ESPESSURA 6 CM, ARMADO. AF_07/2016 (escola Jacinta)</t>
  </si>
  <si>
    <t>10.1.1</t>
  </si>
  <si>
    <t>CORETO CRECHE DE IPOMÉIA</t>
  </si>
  <si>
    <t>PREFEITURA MUNICIPAL DE RIO DAS ANTAS</t>
  </si>
  <si>
    <t>1.1</t>
  </si>
  <si>
    <t>1.1.1</t>
  </si>
  <si>
    <t>1.1.2</t>
  </si>
  <si>
    <t>1.1.3</t>
  </si>
  <si>
    <t>PLANTIO DE BUXOS TOPEARIA REDONDOS 1,00 M DE CIRCUNFERÊNCIA APLICAÇÃO DE FERTILIZANTE QUÍMICO E ORGÂNICO</t>
  </si>
  <si>
    <t>1.1.4</t>
  </si>
  <si>
    <t>1.1.5</t>
  </si>
  <si>
    <t>1.1.6</t>
  </si>
  <si>
    <t>1.1.7</t>
  </si>
  <si>
    <t>1.1.8</t>
  </si>
  <si>
    <t>UNIDADE BÁSICA DE SAÚDE JOSÉ BODANESE</t>
  </si>
  <si>
    <t>CASA DA CIDADANIA / FÓRUM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</si>
  <si>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</si>
  <si>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</si>
  <si>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</si>
  <si>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</si>
  <si>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</si>
  <si>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</si>
  <si>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</si>
  <si>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</si>
  <si>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</si>
  <si>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3.1.1</t>
  </si>
  <si>
    <t>ALAMBRADO PARA QUADRA POLIESPORTIVA, ESTRUTURADO POR TUBOS DE ACO GALVANIZADO, (MONTANTES COM DIAMETRO 2", TRAVESSAS E ESCORAS COM DIÂMETRO 1 ¼), COM TELA DE ARAME GALVANIZADO, FIO 10 BWG E MALHA QUADRADA 5X5CM (EXCETO MURETA). AF_03/2021 (FUNDOS CRECHE GIRASSOL)</t>
  </si>
  <si>
    <t>3.1.2</t>
  </si>
  <si>
    <t>3.1.3</t>
  </si>
  <si>
    <t>3.1.4</t>
  </si>
  <si>
    <t>3.1.5</t>
  </si>
  <si>
    <t>3.1.6</t>
  </si>
  <si>
    <t>3.1.7</t>
  </si>
  <si>
    <t>4.1</t>
  </si>
  <si>
    <t>CRAS - CENTRO DE REFERÊNCIA E ASSISTÊNCIA SOCIAL</t>
  </si>
  <si>
    <t>4.1.1</t>
  </si>
  <si>
    <t>4.1.2</t>
  </si>
  <si>
    <t>4.1.3</t>
  </si>
  <si>
    <t>4.1.4</t>
  </si>
  <si>
    <t>4.1.5</t>
  </si>
  <si>
    <t>4.1.6</t>
  </si>
  <si>
    <t xml:space="preserve">PLANTIO DE FLORES DA ESTAÇÃO - LAVANDULA AZUL APLICAÇÃO DE FERTILIZANTE QUÍMICO E ORGÂNICO (CAIXA COM 15 UNIDADES) </t>
  </si>
  <si>
    <t>PLANTIO DE LIRIOPES VARIEGATA  TOUCEIRA CHEIA E APLICAÇÃO DE FERTILIZANTE QUÍMICO E ORGÂNICO (BALDE DE 05 LITROS)</t>
  </si>
  <si>
    <t>POSTO DE SAÚDE DE IPOMÉIA</t>
  </si>
  <si>
    <t>5.1.1</t>
  </si>
  <si>
    <t>CENTRO DE EDUCAÇÃO INFANTIL NOVO HORIZONTE</t>
  </si>
  <si>
    <t>MESA INFANTIL EM PEDRA ARDÓSIA COM 04 BANCOS COLORIDOS</t>
  </si>
  <si>
    <t>CONSTRUÇÃO DE 04 JARDINEIRAS DE 1,50 X 0,80 M</t>
  </si>
  <si>
    <t>DEMOLIÇÃO DE PAVIMENTO INTERTRAVADO, DE FORMA MANUAL, COM REAPROVEITAMENTO. AF_12/2017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</si>
  <si>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</si>
  <si>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</si>
  <si>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</si>
  <si>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</si>
  <si>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</si>
  <si>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</si>
  <si>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</si>
  <si>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</si>
  <si>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</si>
  <si>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</si>
  <si>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</si>
  <si>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</si>
  <si>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</si>
  <si>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</si>
  <si>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</si>
  <si>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</si>
  <si>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</si>
  <si>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</si>
  <si>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</si>
  <si>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</si>
  <si>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</si>
  <si>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</si>
  <si>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</si>
  <si>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 xml:space="preserve">CONSTRUÇÃO DE 01 CAIXA DE AREIA DE 1,50 X 7,00 E 01 CAIXA DE AREIA DE 3,00 X 21,00 </t>
  </si>
  <si>
    <t>ESCAVAÇÃO MANUAL DE VALA PARA VIGA BALDRAME, COM PREVISÃO DE FÔRMA (CANTEIROS P/ MOREIAS BRANCAS PAULISTINHA)(4,60X0,10X0,20)</t>
  </si>
  <si>
    <t>ESCAVAÇÃO MANUAL DE VALA PARA VIGA BALDRAME, COM PREVISÃO DE FÔRMA (CANTEIROS P/ MOREIAS BRANCAS PAULISTINHA)(66,60X0,10X0,20)</t>
  </si>
  <si>
    <t>FABRICAÇÃO, MONTAGEM E DESMONTAGEM DE FÔRMA PARA VIGA BALDRAME, EM CHAPA DE MADEIRA COMPENSADA RESINADA (CANTEIROS P/ MOREIAS BRANCAS PAULISTINHA) (4,60X0,20)X2X04</t>
  </si>
  <si>
    <t>DEMOLIÇÃO DE PAVIMENTO INTERTRAVADO, DE FORMA MANUAL, COM REAPROVEITAMENTO. AF_12/2017 (PARA EXECUÇÃO DO BALBRAME DA CAIXA DE AREIA DE 1,5 X 7,00)</t>
  </si>
  <si>
    <t>AREIA MEDIA COM LASTRO DE 15 CM DE ALTURA</t>
  </si>
  <si>
    <t>SERVENTE COM ENCARGOS COMPLEMENTARES PARA ESPALHAMENTO DA AREIA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</si>
  <si>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</si>
  <si>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</si>
  <si>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</si>
  <si>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</si>
  <si>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</si>
  <si>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</si>
  <si>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</si>
  <si>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</si>
  <si>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5.4.1</t>
  </si>
  <si>
    <t>BRINQUEDO</t>
  </si>
  <si>
    <t>5.5.1</t>
  </si>
  <si>
    <t>5.6.1</t>
  </si>
  <si>
    <t>5.6.2</t>
  </si>
  <si>
    <t>5.6.3</t>
  </si>
  <si>
    <t>5.6.4</t>
  </si>
  <si>
    <t>5.6.5</t>
  </si>
  <si>
    <t>5.6.6</t>
  </si>
  <si>
    <t>BALANÇO EM MADEIRA ENVERNIZADA PARA CRIANÇA E ADULTO, COM 03 METROS DE CORDA, ASSENTO MEDINDO 50X20X2,1 CM (INSTALAR NO PERGOLADO</t>
  </si>
  <si>
    <t>CENTRO DE EDUCAÇÃO INFANTIL GIRASSOL</t>
  </si>
  <si>
    <t>CONSTRUÇÃO DE 02 CAIXAS DE AREIA DE 2,50 X 3,50</t>
  </si>
  <si>
    <t>FABRICAÇÃO, MONTAGEM E DESMONTAGEM DE FÔRMA PARA VIGA BALDRAME, EM CHAPA DE MADEIRA COMPENSADA RESINADA (CANTEIROS P/ MOREIAS BRANCAS PAULISTINHA) (24X0,20)X2</t>
  </si>
  <si>
    <t>FABRICAÇÃO, MONTAGEM E DESMONTAGEM DE FÔRMA PARA VIGA BALDRAME, EM CHAPA DE MADEIRA COMPENSADA RESINADA (CANTEIROS P/ MOREIAS BRANCAS PAULISTINHA) (66,60X0,20)X2</t>
  </si>
  <si>
    <t>PISO BASE BALANÇO NAMORADEIRA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</si>
  <si>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</si>
  <si>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</si>
  <si>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</si>
  <si>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</si>
  <si>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</si>
  <si>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</si>
  <si>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</si>
  <si>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</si>
  <si>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</si>
  <si>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6.2.1</t>
  </si>
  <si>
    <t>6.2.2</t>
  </si>
  <si>
    <t>6.2.3</t>
  </si>
  <si>
    <t>6.2.4</t>
  </si>
  <si>
    <t>6.2.5</t>
  </si>
  <si>
    <t>6.2.7</t>
  </si>
  <si>
    <t>6.2.8</t>
  </si>
  <si>
    <t>6.2.9</t>
  </si>
  <si>
    <t>6.2.10</t>
  </si>
  <si>
    <t>6.3.1</t>
  </si>
  <si>
    <t>6.3.2</t>
  </si>
  <si>
    <t>6.4.1</t>
  </si>
  <si>
    <t>6.4.2</t>
  </si>
  <si>
    <t>ARMAÇÃO DE VIGA BALDRAME UTILIZANDO AÇO CA-50 DE 6,3 MM - MONTAGEM</t>
  </si>
  <si>
    <t>CORTE E DOBRA DE AÇO CA-60, DIÂMETRO DE 5,0 MM, UTILIZADO EM ESTRIBO CONTÍNUO HELICOIDAL. AF_10/2016</t>
  </si>
  <si>
    <t>PISO</t>
  </si>
  <si>
    <t>DEMOLIÇÃO DE PAVIMENTO INTERTRAVADO, DE FORMA MANUAL, COM REAPROVEITAMENTO. AF_12/2017 (PARA COLOCAÇÃO DA PALMEIRA) 1,20X1,20</t>
  </si>
  <si>
    <t xml:space="preserve">PISO </t>
  </si>
  <si>
    <t>6.4.1.1</t>
  </si>
  <si>
    <t>6.4.1.2</t>
  </si>
  <si>
    <t>6.4.2.1</t>
  </si>
  <si>
    <t xml:space="preserve">REMOÇÃO PISO INTERTRAVADO </t>
  </si>
  <si>
    <t xml:space="preserve">DEMOLIÇÃO DE PAVIMENTO INTERTRAVADO, DE FORMA MANUAL, COM REAPROVEITAMENTO. AF_12/2017 </t>
  </si>
  <si>
    <t>PISO EM PEDRA ARDÓSIA ASSENTADO SOBRE ARGAMASSA 1:3 (CIMENTO E AREIA). AF_09/2020</t>
  </si>
  <si>
    <t>CENTRO DE EDUCAÇÃO INFANTIL IPOMÉIA</t>
  </si>
  <si>
    <t>PLANTIO DE LIRIOPES VERDE E APLICAÇÃO DE FERTILIZANTE QUÍMICO E ORGÂNICO (BALDE DE 5 LITROS)</t>
  </si>
  <si>
    <t>CONSTRUÇÃO DE CAIXA DE AREIA</t>
  </si>
  <si>
    <t>ESCAVAÇÃO MANUAL DE VALA PARA VIGA BALDRAME, COM PREVISÃO DE FÔRMA (CANTEIROS P/ MOREIAS BRANCAS PAULISTINHA)(22,50X0,10X0,20)</t>
  </si>
  <si>
    <t>FABRICAÇÃO, MONTAGEM E DESMONTAGEM DE FÔRMA PARA VIGA BALDRAME, EM CHAPA DE MADEIRA COMPENSADA RESINADA (CANTEIROS P/ MOREIAS BRANCAS PAULISTINHA) (22,50X0,20)X2</t>
  </si>
  <si>
    <t>TÚNEL VERDE</t>
  </si>
  <si>
    <t xml:space="preserve">REASSENTAMENTO DE BLOCOS RETANGULAR PARA PISO INTERTRAVADO, ESPESSURA DE 6 CM, EM CALÇADA, COM REAPROVEITAMENTO DOS BLOCOS RETANGULAR - INCLUSO RETIRADA E COLOCAÇÃO DO MATERIAL. AF_12/2020 (PARA COLOCAÇÃO DA PALMEIRA) </t>
  </si>
  <si>
    <t>5.3.12</t>
  </si>
  <si>
    <t>5.3.13</t>
  </si>
  <si>
    <t>5.4.2</t>
  </si>
  <si>
    <t>5.5.2</t>
  </si>
  <si>
    <t>5.7.1</t>
  </si>
  <si>
    <t>5.7.2</t>
  </si>
  <si>
    <t>6.2.11</t>
  </si>
  <si>
    <t>6.2.12</t>
  </si>
  <si>
    <t>6.6.1</t>
  </si>
  <si>
    <t>6.6.2</t>
  </si>
  <si>
    <t>6.6.3</t>
  </si>
  <si>
    <t>6.6.4</t>
  </si>
  <si>
    <t>6.6.5</t>
  </si>
  <si>
    <t>6.6.6</t>
  </si>
  <si>
    <t>FABRICAÇÃO, MONTAGEM E DESMONTAGEM DE FÔRMA PARA VIGA BALDRAME, EM CHAPA DE MADEIRA COMPENSADA RESINADA (CANTEIROS P/ MOREIAS BRANCAS PAULISTINHA) (56X0,40)X2</t>
  </si>
  <si>
    <t>CHAPISCO APLICADO EM ALVENARIA, COM COLHER DE PEDREIRO.  ARGAMASSA TRAÇO 1:3 COM PREPARO EM BETONEIRA 400L(80CM VIGA + 10CM FACE SUPERIOR)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</si>
  <si>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</si>
  <si>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</si>
  <si>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</si>
  <si>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</si>
  <si>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</si>
  <si>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</si>
  <si>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</si>
  <si>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</si>
  <si>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</si>
  <si>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</si>
  <si>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8.2.1</t>
  </si>
  <si>
    <t>9.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</si>
  <si>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</si>
  <si>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</si>
  <si>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</si>
  <si>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</si>
  <si>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</si>
  <si>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</si>
  <si>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</si>
  <si>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</si>
  <si>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</si>
  <si>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9.2.7</t>
  </si>
  <si>
    <t>9.2.8</t>
  </si>
  <si>
    <t>9.2.9</t>
  </si>
  <si>
    <t>9.2.10</t>
  </si>
  <si>
    <t>9.2.11</t>
  </si>
  <si>
    <t>9.2.12</t>
  </si>
  <si>
    <t>9.5</t>
  </si>
  <si>
    <t>EMBOÇO OU MASSA ÚNICA EM ARGAMASSA TRAÇO 1:2:8, PREPARO MECÂNICO COM BETONEIRA 400 L, APLICADA MANUALMENTE, ESPESSURA DE 25 MM(40CM VIGA,AL + 10CM FACE SUPERIOR)</t>
  </si>
  <si>
    <t>CONCRETAGEM DE VIGAS BALDRAMES, FCK 30 MPA, COM USO DE BOMBA  LANÇAMENTO, ADENSAMENTO E ACABAMENTO (6,00X0,40X0,10)</t>
  </si>
  <si>
    <t>9.5.1</t>
  </si>
  <si>
    <t>9.5.2</t>
  </si>
  <si>
    <t>9.5.3</t>
  </si>
  <si>
    <t>9.5.4</t>
  </si>
  <si>
    <t>9.5.5</t>
  </si>
  <si>
    <t>9.5.6</t>
  </si>
  <si>
    <t>9.5.7</t>
  </si>
  <si>
    <t>9.5.8</t>
  </si>
  <si>
    <t>9.5.9</t>
  </si>
  <si>
    <t>9.5.10</t>
  </si>
  <si>
    <t>9.4.1</t>
  </si>
  <si>
    <t>9.4.2</t>
  </si>
  <si>
    <t>10.1.2</t>
  </si>
  <si>
    <t>10.1.3</t>
  </si>
  <si>
    <t>10.1.4</t>
  </si>
  <si>
    <t>10.1.5</t>
  </si>
  <si>
    <t>10.1.6</t>
  </si>
  <si>
    <t>9.6</t>
  </si>
  <si>
    <t>9.6.1</t>
  </si>
  <si>
    <t>9.6.2</t>
  </si>
  <si>
    <t>9.6.3</t>
  </si>
  <si>
    <t>9.6.4</t>
  </si>
  <si>
    <t>9.6.5</t>
  </si>
  <si>
    <t>9.6.6</t>
  </si>
  <si>
    <t>9.7</t>
  </si>
  <si>
    <t>9.7.1</t>
  </si>
  <si>
    <t>ESCOLA SILVA PARANHOS</t>
  </si>
  <si>
    <t>PLANTIO DE FLORES DA ESTAÇÃO - LAVANDULA AZUL APLICAÇÃO DE FERTILIZANTE QUÍMICO E ORGÂNICO (15 MUDAS POR CAIXA)</t>
  </si>
  <si>
    <t>10.1.7</t>
  </si>
  <si>
    <t>10.1.8</t>
  </si>
  <si>
    <t>10.1.9</t>
  </si>
  <si>
    <t>10.1.10</t>
  </si>
  <si>
    <t>10.1.11</t>
  </si>
  <si>
    <t>10.1.12</t>
  </si>
  <si>
    <t>10.2.1</t>
  </si>
  <si>
    <t>10.2.2</t>
  </si>
  <si>
    <t>CONSTRUÇÃO DE 07 JARDINEIRAS DE 1,50 X 0,80 M</t>
  </si>
  <si>
    <t>FABRICAÇÃO, MONTAGEM E DESMONTAGEM DE FÔRMA PARA VIGA BALDRAME, EM CHAPA DE MADEIRA COMPENSADA RESINADA (CANTEIROS P/ MOREIAS BRANCAS PAULISTINHA) (4,60X0,20)X2X07)</t>
  </si>
  <si>
    <t>PERGOLADO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</si>
  <si>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</si>
  <si>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</si>
  <si>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</si>
  <si>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</si>
  <si>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</si>
  <si>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</si>
  <si>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</si>
  <si>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</si>
  <si>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</si>
  <si>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10.4.1</t>
  </si>
  <si>
    <t>10.4.2</t>
  </si>
  <si>
    <t>10.4.1.1</t>
  </si>
  <si>
    <t>10.4.1.2</t>
  </si>
  <si>
    <t>10.4.1.3</t>
  </si>
  <si>
    <t>10.4.1.4</t>
  </si>
  <si>
    <t>10.4.1.5</t>
  </si>
  <si>
    <t>10.4.1.6</t>
  </si>
  <si>
    <t>10.4.2.1</t>
  </si>
  <si>
    <t>10.4.2.2</t>
  </si>
  <si>
    <t>10.4.2.3</t>
  </si>
  <si>
    <t>10.4.2.4</t>
  </si>
  <si>
    <t>10.4.2.5</t>
  </si>
  <si>
    <t>10.4.2.6</t>
  </si>
  <si>
    <t>PERGOLADO PE 03 - 4,00X3,20</t>
  </si>
  <si>
    <t>10.5.1</t>
  </si>
  <si>
    <t>10.5.2</t>
  </si>
  <si>
    <t>10.6.1</t>
  </si>
  <si>
    <t>10.6.1.1</t>
  </si>
  <si>
    <t>10.6.1.2</t>
  </si>
  <si>
    <t>10.1.13</t>
  </si>
  <si>
    <t>PLANILHA ORÇAMENTÁRIA MODELO PARA PREENCHIMENTO
OBRA: PAISAGISMO EM EDIFICAÇÕES PÚBLICAS DO MUNICÍPIO DE RIO DAS ANTAS</t>
  </si>
  <si>
    <t>7.1.1</t>
  </si>
  <si>
    <t>7.1.2</t>
  </si>
  <si>
    <t>7.1.3</t>
  </si>
  <si>
    <t>7.1.4</t>
  </si>
  <si>
    <t>CANTEIRO</t>
  </si>
  <si>
    <t>7.2.1</t>
  </si>
  <si>
    <t>7.2.2</t>
  </si>
  <si>
    <t>7.2.3</t>
  </si>
  <si>
    <t>7.2.4</t>
  </si>
  <si>
    <t>7.2.5</t>
  </si>
  <si>
    <t>7.2.7</t>
  </si>
  <si>
    <t>7.2.8</t>
  </si>
  <si>
    <t>7.2.9</t>
  </si>
  <si>
    <t>7.2.10</t>
  </si>
  <si>
    <t>ESCAVAÇÃO MANUAL DE VALA PARA VIGA BALDRAME, COM PREVISÃO DE FÔRMA</t>
  </si>
  <si>
    <t>7.1.6</t>
  </si>
  <si>
    <t>BANCO DE BALANÇO NAMORADEIRA EM MADEIRA DE DEMOLIÇÃO EM PEROBA, CANELA, OU ANGELIM, PINTADO EM VERNIZ, PARA 03 LUGARES, ALTURA MÍNIMA DE 2,0m E LARGURA MÍNIMA DE 1,50m.</t>
  </si>
  <si>
    <t>MOBILIÁRIO/BRINQUEDO</t>
  </si>
  <si>
    <t>1.1.9</t>
  </si>
  <si>
    <t>PLANTIO DE FLORES DA ESTAÇÃO - VINCA CUORE MULTICOLOR APLICAÇÃO DE FERTILIZANTE QUÍMICO E ORGÂNICO ( 15 MUDAS CADA CAIXA )</t>
  </si>
  <si>
    <t>2.1.10</t>
  </si>
  <si>
    <t>PEDRA  BRANCA NÚMERO 03 SACO DE 40KG</t>
  </si>
  <si>
    <t>LIMPEZA MANUAL DE VEGETAÇÃO EM TERRENO COM ENXADA.AF_05/2018</t>
  </si>
  <si>
    <t>Bdi 1</t>
  </si>
  <si>
    <t>PLANTIO DE BUXOS TOPIARIA REDONDOS 1,00 M DE CIRCUNFERÊNCIA APLICAÇÃO DE FERTILIZANTE QUÍMICO E ORGÂNICO</t>
  </si>
  <si>
    <t>PLANTIO DE BUXOS TOPIARIA REDONDOS 50CM DE CIRCUNFERÊNCIA APLICAÇÃO DE FERTILIZANTE QUÍMICO E ORGÂNICO</t>
  </si>
  <si>
    <t>PLANTIO DE AZALÉIA TOPIARIA BOLA 0,90M DE CIRCUNFERÊNCIA E APLICAÇÃO DE FERTILIZANTE QUÍMICO E ORGÂNICO</t>
  </si>
  <si>
    <t>PLANTIO DE BOUGANVILLEA ROSA 0,80M DE ALTURA, APLICAÇÃO DE FERTILIZANTE QUÍMICO E ORGÂNICO</t>
  </si>
  <si>
    <t>1.1.10</t>
  </si>
  <si>
    <t>MÃO DE OBRA E HORAS MAQUINAS</t>
  </si>
  <si>
    <t>MÊS</t>
  </si>
  <si>
    <t>PLANTIO DE BOUGAINVILLEA ROSA 0,70M DE ALTURA, APLICAÇÃO DE FERTILIZANTE QUÍMICO E ORGÂNICO</t>
  </si>
  <si>
    <t>5.1.13</t>
  </si>
  <si>
    <t>4.1.7</t>
  </si>
  <si>
    <t>3.1.8</t>
  </si>
  <si>
    <t>2.1.11</t>
  </si>
  <si>
    <t xml:space="preserve">BANCO DE BALANÇO EM MADEIRA DE DEMOLIÇÃO EM PEROBA, CANELA, OU ANGELIM, PINTADO EM VERNIZ, PARA 03 LUGARES, ALTURA MÍNIMA DE 2,0m E LARGURA MÍNIMA DE 1,50m./ BANCO EM MADEIRA 1,5M COM ENCOSTO TRELIÇADO DE 2,5M DE ALTURA COM VEGETAÇÃO. </t>
  </si>
  <si>
    <t>6.1.10</t>
  </si>
  <si>
    <t>JACINTA NUNES ESTACIONAMENTO EXTERNO- TRILHOS</t>
  </si>
  <si>
    <t>8.1.11</t>
  </si>
  <si>
    <t>8.1.12</t>
  </si>
  <si>
    <t>5.1.14</t>
  </si>
  <si>
    <t>PLANTIO DE CERCA VIVA BUXOS COM 1,20M DE ALTURA E APLICAÇÃO DE FERTILIZANTE QUÍMICO E ORGÂNICO</t>
  </si>
  <si>
    <t>JARDINEIRO COM ENCARGOS COMPLEMENTARES /  PRESTAR MANUTENÇÃO DIÁRIA POR 01 ANO CONTEMPLANDO PODA, ROÇADAS, COLETA RESÍDUOS, LIMPEZA DOS PÁTIOS, ADUBAÇÃO, FERTILIZANTES QUÍMICOS , FORNECER ADUBOS, SUBSTRATO, TERRA E ENTRE OUTROS NECESSÁRIOS PARA MANUTENÇÃO.</t>
  </si>
  <si>
    <t>ASSENTAMENTO DE GUIA (MEIO-FIO) EM TRECHO RETO, CONFECCIONADA EM CONCRETO PRÉ-FABRICADO, DIMENSÕES 39X6,5X6,5X19 CM (COMPRIMENTO X BASE INFERIOR X BASE SUPERIOR X ALTURA), PARA DELIMITAÇÃO DE JARDINS, PRAÇAS OU PASSEIOS. AF_05/2016(60X60 EM TORNO PALMEIRA JERIVÁ)</t>
  </si>
  <si>
    <t xml:space="preserve">BALANÇO EM AÇO COMPLETO COM 02 ASSENTOS, COM ALTURA MININA DE 2,00m, E ÁREA DE 4X5M,  PESO MÁXIMO SUPORTADO POR ASSENTO 75KG, </t>
  </si>
  <si>
    <t>10.5.3</t>
  </si>
  <si>
    <t xml:space="preserve">EXECUÇÃO DE PASSEIO (CALÇADA) OU PISO DE CONCRETO COM CONCRETO MOLDADO IN LOCO, FEITO EM OBRA, ACABAMENTO CONVENCIONAL, ESPESSURA 6 CM, ARMADO. AF_07/2016 </t>
  </si>
  <si>
    <t>CAMINHO PEDRA ARDÓSIA</t>
  </si>
  <si>
    <t>PLANTIO DE BUXOS TOPIARIA REDONDOS 50 CM DE CIRCUNFERÊNCIA APLICAÇÃO DE FERTILIZANTE QUÍMICO E ORGÂNICO</t>
  </si>
  <si>
    <t>ASSENTAMENTO DE GUIA (MEIO-FIO) EM TRECHO RETO, CONFECCIONADA EM CONCRETO PRÉ-FABRICADO, DIMENSÕES 39X6,5X6,5X19 CM (COMPRIMENTO X BASE INFERIOR X BASE SUPERIOR X ALTURA), PARA DELIMITAÇÃO DE JARDINS, PRAÇAS OU PASSEIOS. AF_05/2016 (50CMx5,00M, 6 jadineiras no gramado)</t>
  </si>
  <si>
    <t>CHAPISCO APLICADO EM ALVENARIA, COM COLHER DE PEDREIRO.  ARGAMASSA TRAÇO 1:3 COM PREPARO EM BETONEIRA 400L(40CM VIGA + 10CM FACE SUPERIOR)</t>
  </si>
  <si>
    <t>CONCRETAGEM DE VIGAS BALDRAMES, FCK 30 MPA, COM USO DE BOMBA  LANÇAMENTO, ADENSAMENTO E ACABAMENTO (56,00X0,40X0,20)</t>
  </si>
  <si>
    <t>ESCAVAÇÃO MANUAL DE VALA PARA VIGA BALDRAME, COM PREVISÃO DE FÔRMA (56,00X0,40X0,15)</t>
  </si>
  <si>
    <t>CHAPISCO APLICADO EM ALVENARIA, COM COLHER DE PEDREIRO.  ARGAMASSA TRAÇO 1:3 COM PREPARO EM BETONEIRA 400L(80CM VIGA + 15CM FACE SUPERIOR)</t>
  </si>
  <si>
    <t>EMBOÇO OU MASSA ÚNICA EM ARGAMASSA TRAÇO 1:2:8, PREPARO MECÂNICO COM BETONEIRA 400 L, APLICADA MANUALMENTE, ESPESSURA DE 25 MM(20CM VIGA, 80CM + 15CM FACE SUPERIOR)</t>
  </si>
  <si>
    <t>ESCAVAÇÃO MANUAL DE VALA PARA VIGA BALDRAME, COM PREVISÃO DE FÔRMA (CANTEIROS P/ MOREIAS BRANCAS PAULISTINHA)(24,00X0,40X0,15)</t>
  </si>
  <si>
    <t>FABRICAÇÃO, MONTAGEM E DESMONTAGEM DE FÔRMA PARA VIGA BALDRAME, EM CHAPA DE MADEIRA COMPENSADA RESINADA (CANTEIROS P/ MOREIAS BRANCAS PAULISTINHA) (24X0,40)X2</t>
  </si>
  <si>
    <t>CHAPISCO APLICADO EM ALVENARIA, COM COLHER DE PEDREIRO.  ARGAMASSA TRAÇO 1:3 COM PREPARO EM BETONEIRA 400L(40CM VIGA + 15CM FACE SUPERIOR)</t>
  </si>
  <si>
    <t>AREIA MEDIA COM LASTRO MÍNIMO DE 15 CM DE ALTURA</t>
  </si>
  <si>
    <t xml:space="preserve">ESCAVAÇÃO MANUAL DE VALA PARA VIGA BALDRAME, COM PREVISÃO DE FÔRMA </t>
  </si>
  <si>
    <t xml:space="preserve">FABRICAÇÃO, MONTAGEM E DESMONTAGEM DE FÔRMA PARA VIGA BALDRAME, EM CHAPA DE MADEIRA COMPENSADA RESINADA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</si>
</sst>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2"/>
      <color theme="1"/>
      <name val="Arial"/>
      <family val="2"/>
    </font>
    <font>
      <b/>
      <sz val="11.5"/>
      <name val="Garamond"/>
      <family val="1"/>
    </font>
    <font>
      <b/>
      <sz val="11.5"/>
      <color theme="1"/>
      <name val="Arial"/>
      <family val="2"/>
    </font>
    <font>
      <sz val="8"/>
      <color theme="1"/>
      <name val="Arial"/>
      <family val="2"/>
    </font>
    <font>
      <b/>
      <sz val="13.5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orbel"/>
      <family val="2"/>
    </font>
    <font>
      <sz val="10.5"/>
      <color theme="4" tint="-0.249977111117893"/>
      <name val="Arial"/>
      <family val="2"/>
    </font>
    <font>
      <sz val="10.5"/>
      <color rgb="FF2C7A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sz val="11"/>
      <color theme="3" tint="-0.249977111117893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color theme="3" tint="-0.249977111117893"/>
      <name val="Arial"/>
      <family val="2"/>
    </font>
    <font>
      <sz val="11"/>
      <color theme="3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4" fontId="7" fillId="4" borderId="5" applyBorder="0">
      <alignment horizontal="center"/>
    </xf>
    <xf numFmtId="43" fontId="3" fillId="0" borderId="0" applyFont="0" applyFill="0" applyBorder="0" applyAlignment="0" applyProtection="0"/>
  </cellStyleXfs>
  <cellXfs count="262">
    <xf numFmtId="0" fontId="0" fillId="0" borderId="0" xfId="0"/>
    <xf numFmtId="0" fontId="6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6" fillId="0" borderId="16" xfId="1" applyFont="1" applyBorder="1" applyAlignment="1" applyProtection="1">
      <alignment horizontal="center" vertical="center"/>
      <protection locked="0"/>
    </xf>
    <xf numFmtId="44" fontId="12" fillId="0" borderId="0" xfId="1" applyFont="1" applyBorder="1" applyAlignment="1">
      <alignment horizontal="center" vertical="center"/>
    </xf>
    <xf numFmtId="44" fontId="6" fillId="0" borderId="11" xfId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4" fontId="6" fillId="0" borderId="11" xfId="1" applyFon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164" fontId="7" fillId="4" borderId="23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44" fontId="9" fillId="0" borderId="0" xfId="1" applyFont="1" applyBorder="1" applyAlignment="1"/>
    <xf numFmtId="0" fontId="15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2" fontId="9" fillId="0" borderId="20" xfId="2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 applyProtection="1">
      <alignment horizontal="center" vertical="center"/>
      <protection locked="0"/>
    </xf>
    <xf numFmtId="44" fontId="8" fillId="0" borderId="1" xfId="1" applyFont="1" applyBorder="1" applyAlignment="1" applyProtection="1">
      <alignment horizontal="center" vertical="center"/>
      <protection locked="0"/>
    </xf>
    <xf numFmtId="44" fontId="8" fillId="0" borderId="1" xfId="1" applyFont="1" applyBorder="1" applyAlignment="1" applyProtection="1">
      <alignment horizontal="center" vertical="center"/>
    </xf>
    <xf numFmtId="44" fontId="8" fillId="0" borderId="1" xfId="1" applyFont="1" applyBorder="1" applyAlignment="1" applyProtection="1">
      <alignment horizontal="left" vertical="center"/>
    </xf>
    <xf numFmtId="44" fontId="6" fillId="0" borderId="16" xfId="1" applyFont="1" applyBorder="1" applyAlignment="1" applyProtection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44" fontId="26" fillId="6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 applyProtection="1">
      <alignment horizontal="center" vertical="center"/>
      <protection locked="0"/>
    </xf>
    <xf numFmtId="2" fontId="29" fillId="4" borderId="1" xfId="0" applyNumberFormat="1" applyFont="1" applyFill="1" applyBorder="1" applyAlignment="1" applyProtection="1">
      <alignment horizontal="center" vertical="center"/>
      <protection locked="0"/>
    </xf>
    <xf numFmtId="44" fontId="29" fillId="0" borderId="1" xfId="1" applyFont="1" applyBorder="1" applyAlignment="1" applyProtection="1">
      <alignment horizontal="center" vertical="center"/>
      <protection locked="0"/>
    </xf>
    <xf numFmtId="44" fontId="29" fillId="0" borderId="1" xfId="1" applyFont="1" applyBorder="1" applyAlignment="1" applyProtection="1">
      <alignment horizontal="center" vertical="center"/>
    </xf>
    <xf numFmtId="44" fontId="29" fillId="0" borderId="1" xfId="1" applyFont="1" applyBorder="1" applyAlignment="1" applyProtection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26" fillId="6" borderId="2" xfId="0" applyFont="1" applyFill="1" applyBorder="1" applyAlignment="1">
      <alignment vertical="center" wrapText="1"/>
    </xf>
    <xf numFmtId="0" fontId="26" fillId="6" borderId="16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right" vertical="center"/>
    </xf>
    <xf numFmtId="0" fontId="29" fillId="0" borderId="8" xfId="0" applyFont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vertical="center" wrapText="1"/>
    </xf>
    <xf numFmtId="44" fontId="26" fillId="2" borderId="1" xfId="0" applyNumberFormat="1" applyFont="1" applyFill="1" applyBorder="1" applyAlignment="1">
      <alignment horizontal="center" vertical="center"/>
    </xf>
    <xf numFmtId="44" fontId="26" fillId="3" borderId="1" xfId="0" applyNumberFormat="1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2" fontId="29" fillId="0" borderId="1" xfId="0" applyNumberFormat="1" applyFont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/>
      <protection locked="0"/>
    </xf>
    <xf numFmtId="44" fontId="26" fillId="6" borderId="31" xfId="0" applyNumberFormat="1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9" fillId="5" borderId="16" xfId="0" applyFont="1" applyFill="1" applyBorder="1" applyAlignment="1" applyProtection="1">
      <alignment horizontal="center" vertical="center"/>
      <protection locked="0"/>
    </xf>
    <xf numFmtId="2" fontId="29" fillId="5" borderId="16" xfId="0" applyNumberFormat="1" applyFont="1" applyFill="1" applyBorder="1" applyAlignment="1" applyProtection="1">
      <alignment horizontal="center" vertical="center"/>
      <protection locked="0"/>
    </xf>
    <xf numFmtId="44" fontId="29" fillId="5" borderId="16" xfId="1" applyFont="1" applyFill="1" applyBorder="1" applyAlignment="1" applyProtection="1">
      <alignment horizontal="center" vertical="center"/>
      <protection locked="0"/>
    </xf>
    <xf numFmtId="44" fontId="29" fillId="5" borderId="16" xfId="1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>
      <alignment vertical="center" wrapText="1"/>
    </xf>
    <xf numFmtId="44" fontId="26" fillId="5" borderId="3" xfId="0" applyNumberFormat="1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2" fontId="29" fillId="2" borderId="0" xfId="0" applyNumberFormat="1" applyFont="1" applyFill="1" applyBorder="1" applyAlignment="1" applyProtection="1">
      <alignment horizontal="center" vertical="center"/>
      <protection locked="0"/>
    </xf>
    <xf numFmtId="44" fontId="29" fillId="2" borderId="0" xfId="1" applyFont="1" applyFill="1" applyBorder="1" applyAlignment="1" applyProtection="1">
      <alignment horizontal="center" vertical="center"/>
      <protection locked="0"/>
    </xf>
    <xf numFmtId="44" fontId="29" fillId="2" borderId="0" xfId="1" applyFont="1" applyFill="1" applyBorder="1" applyAlignment="1" applyProtection="1">
      <alignment horizontal="center" vertical="center"/>
    </xf>
    <xf numFmtId="44" fontId="26" fillId="2" borderId="18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2" fontId="29" fillId="0" borderId="1" xfId="0" applyNumberFormat="1" applyFont="1" applyFill="1" applyBorder="1" applyAlignment="1" applyProtection="1">
      <alignment horizontal="center" vertical="center"/>
      <protection locked="0"/>
    </xf>
    <xf numFmtId="44" fontId="29" fillId="0" borderId="1" xfId="1" applyFont="1" applyFill="1" applyBorder="1" applyAlignment="1" applyProtection="1">
      <alignment horizontal="center" vertical="center"/>
      <protection locked="0"/>
    </xf>
    <xf numFmtId="0" fontId="26" fillId="6" borderId="2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33" xfId="0" applyFont="1" applyFill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44" fontId="26" fillId="2" borderId="26" xfId="0" applyNumberFormat="1" applyFont="1" applyFill="1" applyBorder="1" applyAlignment="1">
      <alignment horizontal="center" vertical="center"/>
    </xf>
    <xf numFmtId="2" fontId="29" fillId="4" borderId="8" xfId="0" applyNumberFormat="1" applyFont="1" applyFill="1" applyBorder="1" applyAlignment="1" applyProtection="1">
      <alignment horizontal="center" vertical="center"/>
      <protection locked="0"/>
    </xf>
    <xf numFmtId="44" fontId="29" fillId="0" borderId="8" xfId="1" applyFont="1" applyBorder="1" applyAlignment="1" applyProtection="1">
      <alignment horizontal="center" vertical="center"/>
      <protection locked="0"/>
    </xf>
    <xf numFmtId="44" fontId="29" fillId="0" borderId="8" xfId="1" applyFont="1" applyBorder="1" applyAlignment="1" applyProtection="1">
      <alignment horizontal="center" vertical="center"/>
    </xf>
    <xf numFmtId="44" fontId="29" fillId="0" borderId="8" xfId="1" applyFont="1" applyBorder="1" applyAlignment="1" applyProtection="1">
      <alignment horizontal="left" vertical="center"/>
    </xf>
    <xf numFmtId="44" fontId="26" fillId="2" borderId="8" xfId="0" applyNumberFormat="1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2" fontId="6" fillId="4" borderId="16" xfId="0" applyNumberFormat="1" applyFont="1" applyFill="1" applyBorder="1" applyAlignment="1" applyProtection="1">
      <alignment horizontal="center" vertical="center"/>
      <protection locked="0"/>
    </xf>
    <xf numFmtId="44" fontId="6" fillId="0" borderId="16" xfId="1" applyFont="1" applyBorder="1" applyAlignment="1" applyProtection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right" vertical="center"/>
    </xf>
    <xf numFmtId="44" fontId="26" fillId="2" borderId="35" xfId="0" applyNumberFormat="1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vertical="center" wrapText="1"/>
    </xf>
    <xf numFmtId="0" fontId="26" fillId="2" borderId="23" xfId="0" applyFont="1" applyFill="1" applyBorder="1" applyAlignment="1">
      <alignment vertical="center" wrapText="1"/>
    </xf>
    <xf numFmtId="0" fontId="26" fillId="2" borderId="33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9" fillId="2" borderId="16" xfId="0" applyFont="1" applyFill="1" applyBorder="1" applyAlignment="1" applyProtection="1">
      <alignment horizontal="center" vertical="center"/>
      <protection locked="0"/>
    </xf>
    <xf numFmtId="2" fontId="29" fillId="2" borderId="16" xfId="0" applyNumberFormat="1" applyFont="1" applyFill="1" applyBorder="1" applyAlignment="1" applyProtection="1">
      <alignment horizontal="center" vertical="center"/>
      <protection locked="0"/>
    </xf>
    <xf numFmtId="44" fontId="29" fillId="2" borderId="16" xfId="1" applyFont="1" applyFill="1" applyBorder="1" applyAlignment="1" applyProtection="1">
      <alignment horizontal="center" vertical="center"/>
      <protection locked="0"/>
    </xf>
    <xf numFmtId="44" fontId="29" fillId="2" borderId="16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vertical="center" wrapText="1"/>
    </xf>
    <xf numFmtId="44" fontId="29" fillId="2" borderId="1" xfId="0" applyNumberFormat="1" applyFont="1" applyFill="1" applyBorder="1" applyAlignment="1">
      <alignment horizontal="center" vertical="center"/>
    </xf>
    <xf numFmtId="44" fontId="29" fillId="2" borderId="26" xfId="0" applyNumberFormat="1" applyFont="1" applyFill="1" applyBorder="1" applyAlignment="1">
      <alignment horizontal="center" vertical="center"/>
    </xf>
    <xf numFmtId="44" fontId="6" fillId="0" borderId="3" xfId="1" applyFont="1" applyFill="1" applyBorder="1" applyAlignment="1">
      <alignment horizontal="center" vertical="center"/>
    </xf>
    <xf numFmtId="44" fontId="29" fillId="3" borderId="31" xfId="0" applyNumberFormat="1" applyFont="1" applyFill="1" applyBorder="1" applyAlignment="1">
      <alignment horizontal="center" vertical="center"/>
    </xf>
    <xf numFmtId="44" fontId="26" fillId="5" borderId="1" xfId="0" applyNumberFormat="1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right" vertical="center"/>
    </xf>
    <xf numFmtId="0" fontId="29" fillId="2" borderId="0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right" vertical="center"/>
    </xf>
    <xf numFmtId="0" fontId="29" fillId="4" borderId="1" xfId="0" applyFont="1" applyFill="1" applyBorder="1" applyAlignment="1">
      <alignment vertical="center"/>
    </xf>
    <xf numFmtId="44" fontId="29" fillId="0" borderId="1" xfId="1" applyFont="1" applyBorder="1" applyAlignment="1" applyProtection="1">
      <alignment vertical="center"/>
      <protection locked="0"/>
    </xf>
    <xf numFmtId="44" fontId="29" fillId="0" borderId="1" xfId="1" applyFont="1" applyBorder="1" applyAlignment="1" applyProtection="1">
      <alignment vertical="center"/>
    </xf>
    <xf numFmtId="0" fontId="26" fillId="2" borderId="43" xfId="0" applyFont="1" applyFill="1" applyBorder="1" applyAlignment="1">
      <alignment horizontal="right" vertical="center"/>
    </xf>
    <xf numFmtId="0" fontId="26" fillId="2" borderId="44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horizontal="center" vertical="center"/>
    </xf>
    <xf numFmtId="44" fontId="29" fillId="0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44" fontId="29" fillId="0" borderId="1" xfId="1" applyFont="1" applyFill="1" applyBorder="1" applyAlignment="1" applyProtection="1">
      <alignment horizontal="center" vertical="center"/>
    </xf>
    <xf numFmtId="44" fontId="29" fillId="0" borderId="1" xfId="1" applyFont="1" applyFill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4" fontId="29" fillId="7" borderId="1" xfId="1" applyFont="1" applyFill="1" applyBorder="1" applyAlignment="1">
      <alignment horizontal="center" vertical="center"/>
    </xf>
    <xf numFmtId="44" fontId="29" fillId="7" borderId="1" xfId="1" applyFont="1" applyFill="1" applyBorder="1" applyAlignment="1">
      <alignment vertical="center"/>
    </xf>
    <xf numFmtId="44" fontId="29" fillId="7" borderId="8" xfId="1" applyFont="1" applyFill="1" applyBorder="1" applyAlignment="1">
      <alignment horizontal="center" vertical="center"/>
    </xf>
    <xf numFmtId="44" fontId="8" fillId="7" borderId="1" xfId="1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16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4" xfId="0" applyFont="1" applyFill="1" applyBorder="1" applyAlignment="1">
      <alignment horizontal="left" vertical="center" wrapText="1"/>
    </xf>
    <xf numFmtId="0" fontId="26" fillId="2" borderId="45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horizontal="right" vertical="center"/>
    </xf>
    <xf numFmtId="0" fontId="26" fillId="6" borderId="16" xfId="0" applyFont="1" applyFill="1" applyBorder="1" applyAlignment="1">
      <alignment horizontal="right" vertical="center"/>
    </xf>
    <xf numFmtId="0" fontId="26" fillId="6" borderId="3" xfId="0" applyFont="1" applyFill="1" applyBorder="1" applyAlignment="1">
      <alignment horizontal="right" vertical="center"/>
    </xf>
    <xf numFmtId="0" fontId="26" fillId="6" borderId="2" xfId="0" applyFont="1" applyFill="1" applyBorder="1" applyAlignment="1">
      <alignment horizontal="left" vertical="center"/>
    </xf>
    <xf numFmtId="0" fontId="26" fillId="6" borderId="16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horizontal="right" vertical="center"/>
    </xf>
    <xf numFmtId="0" fontId="26" fillId="2" borderId="3" xfId="0" applyFont="1" applyFill="1" applyBorder="1" applyAlignment="1">
      <alignment horizontal="right" vertical="center"/>
    </xf>
    <xf numFmtId="0" fontId="26" fillId="6" borderId="31" xfId="0" applyFont="1" applyFill="1" applyBorder="1" applyAlignment="1">
      <alignment horizontal="center" vertical="center"/>
    </xf>
    <xf numFmtId="0" fontId="26" fillId="6" borderId="3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center" wrapText="1"/>
    </xf>
    <xf numFmtId="0" fontId="26" fillId="6" borderId="16" xfId="0" applyFont="1" applyFill="1" applyBorder="1" applyAlignment="1">
      <alignment horizontal="left" vertical="center" wrapText="1"/>
    </xf>
    <xf numFmtId="0" fontId="26" fillId="6" borderId="3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4" fontId="14" fillId="6" borderId="34" xfId="0" applyNumberFormat="1" applyFont="1" applyFill="1" applyBorder="1" applyAlignment="1">
      <alignment horizontal="left"/>
    </xf>
    <xf numFmtId="0" fontId="14" fillId="4" borderId="14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right" vertical="center"/>
    </xf>
    <xf numFmtId="0" fontId="14" fillId="4" borderId="37" xfId="0" applyFont="1" applyFill="1" applyBorder="1" applyAlignment="1">
      <alignment horizontal="right" vertical="center"/>
    </xf>
    <xf numFmtId="0" fontId="9" fillId="0" borderId="38" xfId="0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6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0" borderId="19" xfId="0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horizontal="right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right" vertical="center"/>
    </xf>
    <xf numFmtId="0" fontId="26" fillId="5" borderId="16" xfId="0" applyFont="1" applyFill="1" applyBorder="1" applyAlignment="1">
      <alignment horizontal="right" vertical="center"/>
    </xf>
    <xf numFmtId="0" fontId="26" fillId="5" borderId="3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 wrapText="1"/>
    </xf>
    <xf numFmtId="0" fontId="26" fillId="2" borderId="16" xfId="0" applyFont="1" applyFill="1" applyBorder="1" applyAlignment="1">
      <alignment horizontal="right" vertical="center" wrapText="1"/>
    </xf>
    <xf numFmtId="0" fontId="26" fillId="2" borderId="3" xfId="0" applyFont="1" applyFill="1" applyBorder="1" applyAlignment="1">
      <alignment horizontal="righ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6" fillId="5" borderId="16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6" fillId="5" borderId="42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right" vertical="center"/>
    </xf>
    <xf numFmtId="0" fontId="26" fillId="3" borderId="16" xfId="0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horizontal="left" vertical="center" wrapText="1"/>
    </xf>
    <xf numFmtId="0" fontId="26" fillId="3" borderId="16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32" xfId="0" applyFont="1" applyFill="1" applyBorder="1" applyAlignment="1">
      <alignment horizontal="right" vertical="center"/>
    </xf>
    <xf numFmtId="0" fontId="26" fillId="3" borderId="23" xfId="0" applyFont="1" applyFill="1" applyBorder="1" applyAlignment="1">
      <alignment horizontal="right" vertical="center"/>
    </xf>
    <xf numFmtId="0" fontId="26" fillId="3" borderId="33" xfId="0" applyFont="1" applyFill="1" applyBorder="1" applyAlignment="1">
      <alignment horizontal="right" vertical="center"/>
    </xf>
    <xf numFmtId="0" fontId="22" fillId="3" borderId="32" xfId="0" applyFont="1" applyFill="1" applyBorder="1" applyAlignment="1">
      <alignment horizontal="left" vertical="center" wrapText="1"/>
    </xf>
    <xf numFmtId="0" fontId="22" fillId="3" borderId="23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right" vertical="center"/>
    </xf>
  </cellXfs>
  <cellStyles count="10">
    <cellStyle name="Estilo 1" xfId="8"/>
    <cellStyle name="Moeda" xfId="1" builtinId="4"/>
    <cellStyle name="Normal" xfId="0" builtinId="0"/>
    <cellStyle name="Normal 2" xfId="4"/>
    <cellStyle name="Normal 2 2" xfId="5"/>
    <cellStyle name="Normal 3" xfId="3"/>
    <cellStyle name="Normal 4" xfId="7"/>
    <cellStyle name="Porcentagem" xfId="2" builtinId="5"/>
    <cellStyle name="Vírgula 2" xfId="6"/>
    <cellStyle name="Vírgula 3" xfId="9"/>
  </cellStyles>
  <dxfs count="2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colors>
    <mruColors>
      <color rgb="FFFF33CC"/>
      <color rgb="FFFFFF99"/>
      <color rgb="FF2C7A00"/>
      <color rgb="FFF5DDFF"/>
      <color rgb="FFFFDDF8"/>
      <color rgb="FFCC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aisagismo/.Licita/PLANILHA%20M&#218;LTIPLA%20MODE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535"/>
  <sheetViews>
    <sheetView tabSelected="1" zoomScale="70" zoomScaleNormal="70" zoomScaleSheetLayoutView="100" workbookViewId="0">
      <pane ySplit="6" topLeftCell="A307" activePane="bottomLeft" state="frozen"/>
      <selection pane="bottomLeft" activeCell="J314" sqref="J314:J315"/>
    </sheetView>
  </sheetViews>
  <sheetFormatPr defaultRowHeight="13.5" outlineLevelRow="1" x14ac:dyDescent="0.25"/>
  <cols>
    <col min="1" max="1" width="13" style="19" customWidth="1"/>
    <col min="2" max="2" width="12.85546875" style="1" bestFit="1" customWidth="1"/>
    <col min="3" max="3" width="5.85546875" style="27" bestFit="1" customWidth="1"/>
    <col min="4" max="4" width="8.5703125" style="1" customWidth="1"/>
    <col min="5" max="5" width="61" style="1" customWidth="1"/>
    <col min="6" max="6" width="7.5703125" style="1" bestFit="1" customWidth="1"/>
    <col min="7" max="7" width="11" style="1" bestFit="1" customWidth="1"/>
    <col min="8" max="8" width="18.5703125" style="1" bestFit="1" customWidth="1"/>
    <col min="9" max="9" width="17.42578125" style="1" customWidth="1"/>
    <col min="10" max="10" width="18.5703125" style="1" bestFit="1" customWidth="1"/>
    <col min="11" max="11" width="16.85546875" style="1" customWidth="1"/>
    <col min="12" max="12" width="15.5703125" style="1" customWidth="1"/>
    <col min="13" max="13" width="16.7109375" style="8" customWidth="1"/>
    <col min="14" max="14" width="21.85546875" style="1" customWidth="1"/>
    <col min="15" max="15" width="7.5703125" style="1" customWidth="1"/>
    <col min="16" max="16384" width="9.140625" style="1"/>
  </cols>
  <sheetData>
    <row r="1" spans="1:16" ht="51.75" customHeight="1" thickBot="1" x14ac:dyDescent="0.3">
      <c r="A1" s="207"/>
      <c r="B1" s="208"/>
      <c r="C1" s="208"/>
      <c r="D1" s="209"/>
      <c r="E1" s="204" t="s">
        <v>100</v>
      </c>
      <c r="F1" s="205"/>
      <c r="G1" s="205"/>
      <c r="H1" s="205"/>
      <c r="I1" s="205"/>
      <c r="J1" s="205"/>
      <c r="K1" s="205"/>
      <c r="L1" s="205"/>
      <c r="M1" s="205"/>
      <c r="N1" s="206"/>
    </row>
    <row r="2" spans="1:16" ht="3" customHeight="1" thickBot="1" x14ac:dyDescent="0.3">
      <c r="A2" s="210"/>
      <c r="B2" s="211"/>
      <c r="C2" s="211"/>
      <c r="D2" s="212"/>
      <c r="E2" s="2"/>
      <c r="F2" s="2"/>
      <c r="G2" s="2"/>
      <c r="H2" s="2"/>
      <c r="I2" s="2"/>
      <c r="J2" s="2"/>
      <c r="K2" s="2"/>
      <c r="L2" s="2"/>
      <c r="M2" s="7"/>
      <c r="N2" s="3"/>
      <c r="O2" s="14"/>
    </row>
    <row r="3" spans="1:16" ht="43.5" customHeight="1" thickTop="1" thickBot="1" x14ac:dyDescent="0.3">
      <c r="A3" s="213"/>
      <c r="B3" s="214"/>
      <c r="C3" s="214"/>
      <c r="D3" s="214"/>
      <c r="E3" s="215" t="s">
        <v>395</v>
      </c>
      <c r="F3" s="216"/>
      <c r="G3" s="216"/>
      <c r="H3" s="216"/>
      <c r="I3" s="216"/>
      <c r="J3" s="216"/>
      <c r="K3" s="216"/>
      <c r="L3" s="216"/>
      <c r="M3" s="216"/>
      <c r="N3" s="217"/>
      <c r="O3" s="14"/>
    </row>
    <row r="4" spans="1:16" ht="19.5" customHeight="1" thickBot="1" x14ac:dyDescent="0.3">
      <c r="A4" s="225"/>
      <c r="B4" s="225"/>
      <c r="C4" s="225"/>
      <c r="D4" s="225"/>
      <c r="E4" s="226"/>
      <c r="F4" s="226"/>
      <c r="G4" s="226"/>
      <c r="H4" s="226"/>
      <c r="I4" s="226"/>
      <c r="J4" s="226"/>
      <c r="L4" s="6" t="s">
        <v>16</v>
      </c>
      <c r="M4" s="224">
        <f>L317</f>
        <v>0</v>
      </c>
      <c r="N4" s="224"/>
      <c r="O4" s="15"/>
      <c r="P4" s="4"/>
    </row>
    <row r="5" spans="1:16" ht="13.5" customHeight="1" x14ac:dyDescent="0.25">
      <c r="A5" s="218" t="s">
        <v>15</v>
      </c>
      <c r="B5" s="218" t="s">
        <v>10</v>
      </c>
      <c r="C5" s="235" t="s">
        <v>72</v>
      </c>
      <c r="D5" s="218" t="s">
        <v>0</v>
      </c>
      <c r="E5" s="220" t="s">
        <v>1</v>
      </c>
      <c r="F5" s="218" t="s">
        <v>2</v>
      </c>
      <c r="G5" s="227" t="s">
        <v>3</v>
      </c>
      <c r="H5" s="229" t="s">
        <v>6</v>
      </c>
      <c r="I5" s="230"/>
      <c r="J5" s="231" t="s">
        <v>8</v>
      </c>
      <c r="K5" s="232"/>
      <c r="L5" s="233" t="s">
        <v>18</v>
      </c>
      <c r="M5" s="233" t="s">
        <v>14</v>
      </c>
      <c r="N5" s="222" t="s">
        <v>13</v>
      </c>
      <c r="O5" s="14"/>
    </row>
    <row r="6" spans="1:16" ht="30" customHeight="1" x14ac:dyDescent="0.25">
      <c r="A6" s="219"/>
      <c r="B6" s="219"/>
      <c r="C6" s="236"/>
      <c r="D6" s="219"/>
      <c r="E6" s="221"/>
      <c r="F6" s="219"/>
      <c r="G6" s="228"/>
      <c r="H6" s="151" t="s">
        <v>7</v>
      </c>
      <c r="I6" s="152" t="s">
        <v>5</v>
      </c>
      <c r="J6" s="153" t="s">
        <v>7</v>
      </c>
      <c r="K6" s="154" t="s">
        <v>5</v>
      </c>
      <c r="L6" s="234"/>
      <c r="M6" s="234"/>
      <c r="N6" s="223"/>
      <c r="O6" s="14"/>
    </row>
    <row r="7" spans="1:16" ht="22.5" customHeight="1" x14ac:dyDescent="0.25">
      <c r="A7" s="161" t="s">
        <v>4</v>
      </c>
      <c r="B7" s="162"/>
      <c r="C7" s="162"/>
      <c r="D7" s="163"/>
      <c r="E7" s="164" t="s">
        <v>141</v>
      </c>
      <c r="F7" s="165"/>
      <c r="G7" s="165"/>
      <c r="H7" s="165"/>
      <c r="I7" s="165"/>
      <c r="J7" s="165"/>
      <c r="K7" s="165"/>
      <c r="L7" s="165"/>
      <c r="M7" s="166"/>
      <c r="N7" s="41">
        <f>SUM(N8)</f>
        <v>0</v>
      </c>
      <c r="O7" s="14"/>
    </row>
    <row r="8" spans="1:16" ht="15" x14ac:dyDescent="0.25">
      <c r="A8" s="131"/>
      <c r="B8" s="132"/>
      <c r="C8" s="127"/>
      <c r="D8" s="78" t="s">
        <v>142</v>
      </c>
      <c r="E8" s="158" t="s">
        <v>31</v>
      </c>
      <c r="F8" s="159"/>
      <c r="G8" s="159"/>
      <c r="H8" s="159"/>
      <c r="I8" s="159"/>
      <c r="J8" s="159"/>
      <c r="K8" s="159"/>
      <c r="L8" s="159"/>
      <c r="M8" s="160"/>
      <c r="N8" s="99">
        <f>SUM(N9:N18)</f>
        <v>0</v>
      </c>
      <c r="O8" s="14"/>
    </row>
    <row r="9" spans="1:16" ht="33" customHeight="1" x14ac:dyDescent="0.25">
      <c r="A9" s="85" t="s">
        <v>137</v>
      </c>
      <c r="B9" s="86">
        <v>98524</v>
      </c>
      <c r="C9" s="133" t="s">
        <v>419</v>
      </c>
      <c r="D9" s="85" t="s">
        <v>143</v>
      </c>
      <c r="E9" s="136" t="s">
        <v>418</v>
      </c>
      <c r="F9" s="85" t="s">
        <v>9</v>
      </c>
      <c r="G9" s="134">
        <v>93.2</v>
      </c>
      <c r="H9" s="135"/>
      <c r="I9" s="48">
        <f t="shared" ref="I9:I18" si="0">G9*H9</f>
        <v>0</v>
      </c>
      <c r="J9" s="47"/>
      <c r="K9" s="48">
        <f t="shared" ref="K9:K18" si="1">J9*G9</f>
        <v>0</v>
      </c>
      <c r="L9" s="48">
        <f t="shared" ref="L9:L18" si="2">H9+J9</f>
        <v>0</v>
      </c>
      <c r="M9" s="49">
        <f t="shared" ref="M9:M18" si="3">IF(C9="BDI 1",(1+($H$318/100))*L9,(1+($H$319/100))*L9)</f>
        <v>0</v>
      </c>
      <c r="N9" s="147">
        <f t="shared" ref="N9:N18" si="4">M9*G9</f>
        <v>0</v>
      </c>
      <c r="O9" s="14"/>
    </row>
    <row r="10" spans="1:16" s="5" customFormat="1" ht="42.75" outlineLevel="1" x14ac:dyDescent="0.25">
      <c r="A10" s="42" t="s">
        <v>21</v>
      </c>
      <c r="B10" s="43" t="s">
        <v>47</v>
      </c>
      <c r="C10" s="43" t="s">
        <v>73</v>
      </c>
      <c r="D10" s="85" t="s">
        <v>144</v>
      </c>
      <c r="E10" s="44" t="s">
        <v>420</v>
      </c>
      <c r="F10" s="45" t="s">
        <v>2</v>
      </c>
      <c r="G10" s="46">
        <v>16</v>
      </c>
      <c r="H10" s="47"/>
      <c r="I10" s="48">
        <f t="shared" si="0"/>
        <v>0</v>
      </c>
      <c r="J10" s="47"/>
      <c r="K10" s="48">
        <f t="shared" si="1"/>
        <v>0</v>
      </c>
      <c r="L10" s="48">
        <f t="shared" si="2"/>
        <v>0</v>
      </c>
      <c r="M10" s="49">
        <f t="shared" si="3"/>
        <v>0</v>
      </c>
      <c r="N10" s="147">
        <f t="shared" si="4"/>
        <v>0</v>
      </c>
      <c r="O10" s="16"/>
    </row>
    <row r="11" spans="1:16" s="5" customFormat="1" ht="42.75" outlineLevel="1" x14ac:dyDescent="0.25">
      <c r="A11" s="42" t="s">
        <v>21</v>
      </c>
      <c r="B11" s="43" t="s">
        <v>47</v>
      </c>
      <c r="C11" s="43" t="s">
        <v>73</v>
      </c>
      <c r="D11" s="85" t="s">
        <v>145</v>
      </c>
      <c r="E11" s="44" t="s">
        <v>78</v>
      </c>
      <c r="F11" s="45" t="s">
        <v>2</v>
      </c>
      <c r="G11" s="46">
        <v>188</v>
      </c>
      <c r="H11" s="47"/>
      <c r="I11" s="48">
        <f t="shared" si="0"/>
        <v>0</v>
      </c>
      <c r="J11" s="47"/>
      <c r="K11" s="48">
        <f t="shared" si="1"/>
        <v>0</v>
      </c>
      <c r="L11" s="48">
        <f t="shared" si="2"/>
        <v>0</v>
      </c>
      <c r="M11" s="49">
        <f t="shared" si="3"/>
        <v>0</v>
      </c>
      <c r="N11" s="147">
        <f t="shared" si="4"/>
        <v>0</v>
      </c>
      <c r="O11" s="16"/>
    </row>
    <row r="12" spans="1:16" s="5" customFormat="1" ht="42.75" outlineLevel="1" x14ac:dyDescent="0.25">
      <c r="A12" s="42" t="s">
        <v>21</v>
      </c>
      <c r="B12" s="43" t="s">
        <v>47</v>
      </c>
      <c r="C12" s="43" t="s">
        <v>73</v>
      </c>
      <c r="D12" s="85" t="s">
        <v>147</v>
      </c>
      <c r="E12" s="44" t="s">
        <v>415</v>
      </c>
      <c r="F12" s="45" t="s">
        <v>81</v>
      </c>
      <c r="G12" s="46">
        <v>46</v>
      </c>
      <c r="H12" s="47"/>
      <c r="I12" s="48">
        <f t="shared" si="0"/>
        <v>0</v>
      </c>
      <c r="J12" s="47"/>
      <c r="K12" s="48">
        <f t="shared" si="1"/>
        <v>0</v>
      </c>
      <c r="L12" s="48">
        <f t="shared" ref="L12:L13" si="5">H12+J12</f>
        <v>0</v>
      </c>
      <c r="M12" s="49">
        <f t="shared" si="3"/>
        <v>0</v>
      </c>
      <c r="N12" s="147">
        <f t="shared" ref="N12:N13" si="6">M12*G12</f>
        <v>0</v>
      </c>
      <c r="O12" s="16"/>
    </row>
    <row r="13" spans="1:16" s="5" customFormat="1" ht="28.5" outlineLevel="1" x14ac:dyDescent="0.25">
      <c r="A13" s="42" t="s">
        <v>22</v>
      </c>
      <c r="B13" s="43">
        <v>305</v>
      </c>
      <c r="C13" s="43" t="s">
        <v>73</v>
      </c>
      <c r="D13" s="85" t="s">
        <v>148</v>
      </c>
      <c r="E13" s="44" t="s">
        <v>86</v>
      </c>
      <c r="F13" s="45" t="s">
        <v>9</v>
      </c>
      <c r="G13" s="46">
        <v>44</v>
      </c>
      <c r="H13" s="47"/>
      <c r="I13" s="48">
        <f t="shared" ref="I13" si="7">G13*H13</f>
        <v>0</v>
      </c>
      <c r="J13" s="47"/>
      <c r="K13" s="48">
        <f t="shared" ref="K13" si="8">J13*G13</f>
        <v>0</v>
      </c>
      <c r="L13" s="48">
        <f t="shared" si="5"/>
        <v>0</v>
      </c>
      <c r="M13" s="49">
        <f t="shared" si="3"/>
        <v>0</v>
      </c>
      <c r="N13" s="147">
        <f t="shared" si="6"/>
        <v>0</v>
      </c>
      <c r="O13" s="16"/>
    </row>
    <row r="14" spans="1:16" s="5" customFormat="1" ht="14.25" outlineLevel="1" x14ac:dyDescent="0.25">
      <c r="A14" s="42" t="s">
        <v>21</v>
      </c>
      <c r="B14" s="43" t="s">
        <v>47</v>
      </c>
      <c r="C14" s="43" t="s">
        <v>74</v>
      </c>
      <c r="D14" s="85" t="s">
        <v>149</v>
      </c>
      <c r="E14" s="44" t="s">
        <v>84</v>
      </c>
      <c r="F14" s="45" t="s">
        <v>85</v>
      </c>
      <c r="G14" s="46">
        <v>6</v>
      </c>
      <c r="H14" s="47"/>
      <c r="I14" s="48">
        <f t="shared" si="0"/>
        <v>0</v>
      </c>
      <c r="J14" s="47"/>
      <c r="K14" s="48">
        <f t="shared" si="1"/>
        <v>0</v>
      </c>
      <c r="L14" s="48">
        <f t="shared" si="2"/>
        <v>0</v>
      </c>
      <c r="M14" s="49">
        <f t="shared" si="3"/>
        <v>0</v>
      </c>
      <c r="N14" s="147">
        <f t="shared" si="4"/>
        <v>0</v>
      </c>
      <c r="O14" s="16"/>
    </row>
    <row r="15" spans="1:16" s="5" customFormat="1" ht="14.25" outlineLevel="1" x14ac:dyDescent="0.25">
      <c r="A15" s="42" t="s">
        <v>21</v>
      </c>
      <c r="B15" s="43" t="s">
        <v>47</v>
      </c>
      <c r="C15" s="43" t="s">
        <v>74</v>
      </c>
      <c r="D15" s="85" t="s">
        <v>150</v>
      </c>
      <c r="E15" s="44" t="s">
        <v>90</v>
      </c>
      <c r="F15" s="45" t="s">
        <v>85</v>
      </c>
      <c r="G15" s="46">
        <v>22</v>
      </c>
      <c r="H15" s="47"/>
      <c r="I15" s="48">
        <f t="shared" si="0"/>
        <v>0</v>
      </c>
      <c r="J15" s="47"/>
      <c r="K15" s="48">
        <f t="shared" si="1"/>
        <v>0</v>
      </c>
      <c r="L15" s="48">
        <f t="shared" si="2"/>
        <v>0</v>
      </c>
      <c r="M15" s="49">
        <f t="shared" si="3"/>
        <v>0</v>
      </c>
      <c r="N15" s="147">
        <f t="shared" si="4"/>
        <v>0</v>
      </c>
      <c r="O15" s="16"/>
    </row>
    <row r="16" spans="1:16" s="5" customFormat="1" ht="28.5" outlineLevel="1" x14ac:dyDescent="0.25">
      <c r="A16" s="42" t="s">
        <v>21</v>
      </c>
      <c r="B16" s="43" t="s">
        <v>47</v>
      </c>
      <c r="C16" s="43" t="s">
        <v>73</v>
      </c>
      <c r="D16" s="85" t="s">
        <v>151</v>
      </c>
      <c r="E16" s="44" t="s">
        <v>83</v>
      </c>
      <c r="F16" s="45" t="s">
        <v>19</v>
      </c>
      <c r="G16" s="46">
        <v>88</v>
      </c>
      <c r="H16" s="47"/>
      <c r="I16" s="48">
        <f t="shared" si="0"/>
        <v>0</v>
      </c>
      <c r="J16" s="47"/>
      <c r="K16" s="48">
        <f t="shared" si="1"/>
        <v>0</v>
      </c>
      <c r="L16" s="48">
        <f t="shared" si="2"/>
        <v>0</v>
      </c>
      <c r="M16" s="49">
        <f t="shared" si="3"/>
        <v>0</v>
      </c>
      <c r="N16" s="147">
        <f t="shared" si="4"/>
        <v>0</v>
      </c>
      <c r="O16" s="16"/>
    </row>
    <row r="17" spans="1:15" s="5" customFormat="1" ht="14.25" outlineLevel="1" x14ac:dyDescent="0.25">
      <c r="A17" s="42" t="s">
        <v>21</v>
      </c>
      <c r="B17" s="43" t="s">
        <v>47</v>
      </c>
      <c r="C17" s="43" t="s">
        <v>73</v>
      </c>
      <c r="D17" s="85" t="s">
        <v>414</v>
      </c>
      <c r="E17" s="44" t="s">
        <v>425</v>
      </c>
      <c r="F17" s="45" t="s">
        <v>110</v>
      </c>
      <c r="G17" s="46">
        <v>14</v>
      </c>
      <c r="H17" s="47"/>
      <c r="I17" s="48">
        <f t="shared" si="0"/>
        <v>0</v>
      </c>
      <c r="J17" s="47"/>
      <c r="K17" s="48">
        <f t="shared" si="1"/>
        <v>0</v>
      </c>
      <c r="L17" s="48">
        <f t="shared" si="2"/>
        <v>0</v>
      </c>
      <c r="M17" s="49">
        <f t="shared" si="3"/>
        <v>0</v>
      </c>
      <c r="N17" s="147">
        <f t="shared" si="4"/>
        <v>0</v>
      </c>
      <c r="O17" s="16"/>
    </row>
    <row r="18" spans="1:15" s="5" customFormat="1" ht="89.25" customHeight="1" outlineLevel="1" x14ac:dyDescent="0.25">
      <c r="A18" s="42" t="s">
        <v>137</v>
      </c>
      <c r="B18" s="50">
        <v>88441</v>
      </c>
      <c r="C18" s="43" t="s">
        <v>73</v>
      </c>
      <c r="D18" s="85" t="s">
        <v>424</v>
      </c>
      <c r="E18" s="44" t="s">
        <v>439</v>
      </c>
      <c r="F18" s="45" t="s">
        <v>426</v>
      </c>
      <c r="G18" s="46">
        <v>12</v>
      </c>
      <c r="H18" s="47"/>
      <c r="I18" s="48">
        <f t="shared" si="0"/>
        <v>0</v>
      </c>
      <c r="J18" s="47"/>
      <c r="K18" s="48">
        <f t="shared" si="1"/>
        <v>0</v>
      </c>
      <c r="L18" s="48">
        <f t="shared" si="2"/>
        <v>0</v>
      </c>
      <c r="M18" s="49">
        <f t="shared" si="3"/>
        <v>0</v>
      </c>
      <c r="N18" s="147">
        <f t="shared" si="4"/>
        <v>0</v>
      </c>
      <c r="O18" s="16"/>
    </row>
    <row r="19" spans="1:15" s="5" customFormat="1" ht="15" outlineLevel="1" x14ac:dyDescent="0.25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4"/>
      <c r="O19" s="16"/>
    </row>
    <row r="20" spans="1:15" s="5" customFormat="1" ht="14.25" customHeight="1" outlineLevel="1" x14ac:dyDescent="0.25">
      <c r="A20" s="161" t="s">
        <v>17</v>
      </c>
      <c r="B20" s="162"/>
      <c r="C20" s="162"/>
      <c r="D20" s="163"/>
      <c r="E20" s="175" t="s">
        <v>152</v>
      </c>
      <c r="F20" s="176"/>
      <c r="G20" s="176"/>
      <c r="H20" s="176"/>
      <c r="I20" s="176"/>
      <c r="J20" s="176"/>
      <c r="K20" s="176"/>
      <c r="L20" s="176"/>
      <c r="M20" s="177"/>
      <c r="N20" s="41">
        <f>SUM(N21)</f>
        <v>0</v>
      </c>
      <c r="O20" s="16"/>
    </row>
    <row r="21" spans="1:15" s="5" customFormat="1" ht="15" outlineLevel="1" x14ac:dyDescent="0.25">
      <c r="A21" s="178" t="s">
        <v>25</v>
      </c>
      <c r="B21" s="168"/>
      <c r="C21" s="168"/>
      <c r="D21" s="169"/>
      <c r="E21" s="155" t="s">
        <v>31</v>
      </c>
      <c r="F21" s="156"/>
      <c r="G21" s="156"/>
      <c r="H21" s="156"/>
      <c r="I21" s="156"/>
      <c r="J21" s="156"/>
      <c r="K21" s="156"/>
      <c r="L21" s="156"/>
      <c r="M21" s="157"/>
      <c r="N21" s="57">
        <f>SUM(N22:N33)</f>
        <v>0</v>
      </c>
      <c r="O21" s="16"/>
    </row>
    <row r="22" spans="1:15" s="5" customFormat="1" ht="30" outlineLevel="1" x14ac:dyDescent="0.25">
      <c r="A22" s="85" t="s">
        <v>137</v>
      </c>
      <c r="B22" s="86">
        <v>98524</v>
      </c>
      <c r="C22" s="133" t="s">
        <v>419</v>
      </c>
      <c r="D22" s="85" t="s">
        <v>143</v>
      </c>
      <c r="E22" s="136" t="s">
        <v>418</v>
      </c>
      <c r="F22" s="85" t="s">
        <v>9</v>
      </c>
      <c r="G22" s="134">
        <v>49.97</v>
      </c>
      <c r="H22" s="135"/>
      <c r="I22" s="48">
        <f t="shared" ref="I22" si="9">G22*H22</f>
        <v>0</v>
      </c>
      <c r="J22" s="47"/>
      <c r="K22" s="48">
        <f t="shared" ref="K22" si="10">J22*G22</f>
        <v>0</v>
      </c>
      <c r="L22" s="48">
        <f t="shared" ref="L22" si="11">H22+J22</f>
        <v>0</v>
      </c>
      <c r="M22" s="49">
        <f t="shared" ref="M22:M33" si="12">IF(C22="BDI 1",(1+($H$318/100))*L22,(1+($H$319/100))*L22)</f>
        <v>0</v>
      </c>
      <c r="N22" s="147">
        <f t="shared" ref="N22" si="13">M22*G22</f>
        <v>0</v>
      </c>
      <c r="O22" s="16"/>
    </row>
    <row r="23" spans="1:15" s="5" customFormat="1" ht="42.75" outlineLevel="1" x14ac:dyDescent="0.25">
      <c r="A23" s="42" t="s">
        <v>21</v>
      </c>
      <c r="B23" s="43" t="s">
        <v>47</v>
      </c>
      <c r="C23" s="43" t="s">
        <v>73</v>
      </c>
      <c r="D23" s="42" t="s">
        <v>154</v>
      </c>
      <c r="E23" s="44" t="s">
        <v>79</v>
      </c>
      <c r="F23" s="45" t="s">
        <v>2</v>
      </c>
      <c r="G23" s="46">
        <v>3</v>
      </c>
      <c r="H23" s="47"/>
      <c r="I23" s="48">
        <f t="shared" ref="I23" si="14">G23*H23</f>
        <v>0</v>
      </c>
      <c r="J23" s="47"/>
      <c r="K23" s="48">
        <f t="shared" ref="K23" si="15">J23*G23</f>
        <v>0</v>
      </c>
      <c r="L23" s="48">
        <f t="shared" ref="L23" si="16">H23+J23</f>
        <v>0</v>
      </c>
      <c r="M23" s="49">
        <f t="shared" si="12"/>
        <v>0</v>
      </c>
      <c r="N23" s="147">
        <f t="shared" ref="N23" si="17">M23*G23</f>
        <v>0</v>
      </c>
      <c r="O23" s="16"/>
    </row>
    <row r="24" spans="1:15" s="5" customFormat="1" ht="42.75" outlineLevel="1" x14ac:dyDescent="0.25">
      <c r="A24" s="42" t="s">
        <v>21</v>
      </c>
      <c r="B24" s="43" t="s">
        <v>47</v>
      </c>
      <c r="C24" s="43" t="s">
        <v>73</v>
      </c>
      <c r="D24" s="42" t="s">
        <v>155</v>
      </c>
      <c r="E24" s="44" t="s">
        <v>420</v>
      </c>
      <c r="F24" s="45" t="s">
        <v>2</v>
      </c>
      <c r="G24" s="46">
        <v>10</v>
      </c>
      <c r="H24" s="47"/>
      <c r="I24" s="48">
        <f t="shared" ref="I24:I27" si="18">G24*H24</f>
        <v>0</v>
      </c>
      <c r="J24" s="47"/>
      <c r="K24" s="48">
        <f t="shared" ref="K24:K25" si="19">J24*G24</f>
        <v>0</v>
      </c>
      <c r="L24" s="48">
        <f t="shared" ref="L24:L25" si="20">H24+J24</f>
        <v>0</v>
      </c>
      <c r="M24" s="49">
        <f t="shared" si="12"/>
        <v>0</v>
      </c>
      <c r="N24" s="147">
        <f t="shared" ref="N24:N27" si="21">M24*G24</f>
        <v>0</v>
      </c>
      <c r="O24" s="16"/>
    </row>
    <row r="25" spans="1:15" s="5" customFormat="1" ht="42.75" outlineLevel="1" x14ac:dyDescent="0.25">
      <c r="A25" s="42" t="s">
        <v>21</v>
      </c>
      <c r="B25" s="43" t="s">
        <v>47</v>
      </c>
      <c r="C25" s="43" t="s">
        <v>73</v>
      </c>
      <c r="D25" s="42" t="s">
        <v>156</v>
      </c>
      <c r="E25" s="44" t="s">
        <v>78</v>
      </c>
      <c r="F25" s="45" t="s">
        <v>2</v>
      </c>
      <c r="G25" s="46">
        <v>142</v>
      </c>
      <c r="H25" s="47"/>
      <c r="I25" s="48">
        <f t="shared" si="18"/>
        <v>0</v>
      </c>
      <c r="J25" s="47"/>
      <c r="K25" s="48">
        <f t="shared" si="19"/>
        <v>0</v>
      </c>
      <c r="L25" s="48">
        <f t="shared" si="20"/>
        <v>0</v>
      </c>
      <c r="M25" s="49">
        <f t="shared" si="12"/>
        <v>0</v>
      </c>
      <c r="N25" s="147">
        <f t="shared" si="21"/>
        <v>0</v>
      </c>
      <c r="O25" s="16"/>
    </row>
    <row r="26" spans="1:15" s="5" customFormat="1" ht="33" customHeight="1" outlineLevel="1" x14ac:dyDescent="0.25">
      <c r="A26" s="42" t="s">
        <v>21</v>
      </c>
      <c r="B26" s="43" t="s">
        <v>47</v>
      </c>
      <c r="C26" s="43" t="s">
        <v>73</v>
      </c>
      <c r="D26" s="42" t="s">
        <v>157</v>
      </c>
      <c r="E26" s="44" t="s">
        <v>77</v>
      </c>
      <c r="F26" s="45" t="s">
        <v>2</v>
      </c>
      <c r="G26" s="46">
        <v>66</v>
      </c>
      <c r="H26" s="47"/>
      <c r="I26" s="48">
        <f t="shared" si="18"/>
        <v>0</v>
      </c>
      <c r="J26" s="47"/>
      <c r="K26" s="48">
        <f>J26*G26</f>
        <v>0</v>
      </c>
      <c r="L26" s="48">
        <f>H26+J26</f>
        <v>0</v>
      </c>
      <c r="M26" s="49">
        <f t="shared" si="12"/>
        <v>0</v>
      </c>
      <c r="N26" s="147">
        <f t="shared" si="21"/>
        <v>0</v>
      </c>
      <c r="O26" s="16"/>
    </row>
    <row r="27" spans="1:15" ht="42.75" x14ac:dyDescent="0.25">
      <c r="A27" s="42" t="s">
        <v>21</v>
      </c>
      <c r="B27" s="43" t="s">
        <v>47</v>
      </c>
      <c r="C27" s="43" t="s">
        <v>73</v>
      </c>
      <c r="D27" s="42" t="s">
        <v>158</v>
      </c>
      <c r="E27" s="44" t="s">
        <v>421</v>
      </c>
      <c r="F27" s="45" t="s">
        <v>2</v>
      </c>
      <c r="G27" s="46">
        <v>14</v>
      </c>
      <c r="H27" s="47"/>
      <c r="I27" s="48">
        <f t="shared" si="18"/>
        <v>0</v>
      </c>
      <c r="J27" s="47"/>
      <c r="K27" s="48">
        <f t="shared" ref="K27" si="22">J27*G27</f>
        <v>0</v>
      </c>
      <c r="L27" s="48">
        <f t="shared" ref="L27" si="23">H27+J27</f>
        <v>0</v>
      </c>
      <c r="M27" s="49">
        <f t="shared" si="12"/>
        <v>0</v>
      </c>
      <c r="N27" s="147">
        <f t="shared" si="21"/>
        <v>0</v>
      </c>
      <c r="O27" s="14"/>
    </row>
    <row r="28" spans="1:15" s="5" customFormat="1" ht="14.25" outlineLevel="1" x14ac:dyDescent="0.25">
      <c r="A28" s="42" t="s">
        <v>21</v>
      </c>
      <c r="B28" s="43" t="s">
        <v>47</v>
      </c>
      <c r="C28" s="43" t="s">
        <v>74</v>
      </c>
      <c r="D28" s="42" t="s">
        <v>159</v>
      </c>
      <c r="E28" s="44" t="s">
        <v>84</v>
      </c>
      <c r="F28" s="45" t="s">
        <v>85</v>
      </c>
      <c r="G28" s="46">
        <v>4</v>
      </c>
      <c r="H28" s="47"/>
      <c r="I28" s="48">
        <f t="shared" ref="I28:I30" si="24">G28*H28</f>
        <v>0</v>
      </c>
      <c r="J28" s="47"/>
      <c r="K28" s="48">
        <f t="shared" ref="K28:K30" si="25">J28*G28</f>
        <v>0</v>
      </c>
      <c r="L28" s="48">
        <f t="shared" ref="L28:L30" si="26">H28+J28</f>
        <v>0</v>
      </c>
      <c r="M28" s="49">
        <f t="shared" si="12"/>
        <v>0</v>
      </c>
      <c r="N28" s="147">
        <f t="shared" ref="N28:N30" si="27">M28*G28</f>
        <v>0</v>
      </c>
      <c r="O28" s="16"/>
    </row>
    <row r="29" spans="1:15" s="5" customFormat="1" ht="14.25" outlineLevel="1" x14ac:dyDescent="0.25">
      <c r="A29" s="42" t="s">
        <v>21</v>
      </c>
      <c r="B29" s="43" t="s">
        <v>47</v>
      </c>
      <c r="C29" s="43" t="s">
        <v>74</v>
      </c>
      <c r="D29" s="42" t="s">
        <v>160</v>
      </c>
      <c r="E29" s="44" t="s">
        <v>417</v>
      </c>
      <c r="F29" s="45" t="s">
        <v>85</v>
      </c>
      <c r="G29" s="46">
        <v>10</v>
      </c>
      <c r="H29" s="47"/>
      <c r="I29" s="48">
        <f t="shared" si="24"/>
        <v>0</v>
      </c>
      <c r="J29" s="47"/>
      <c r="K29" s="48">
        <f t="shared" si="25"/>
        <v>0</v>
      </c>
      <c r="L29" s="48">
        <f t="shared" si="26"/>
        <v>0</v>
      </c>
      <c r="M29" s="49">
        <f t="shared" si="12"/>
        <v>0</v>
      </c>
      <c r="N29" s="147">
        <f t="shared" si="27"/>
        <v>0</v>
      </c>
      <c r="O29" s="16"/>
    </row>
    <row r="30" spans="1:15" s="5" customFormat="1" ht="14.25" outlineLevel="1" x14ac:dyDescent="0.25">
      <c r="A30" s="42" t="s">
        <v>21</v>
      </c>
      <c r="B30" s="43" t="s">
        <v>47</v>
      </c>
      <c r="C30" s="43" t="s">
        <v>74</v>
      </c>
      <c r="D30" s="42" t="s">
        <v>161</v>
      </c>
      <c r="E30" s="44" t="s">
        <v>90</v>
      </c>
      <c r="F30" s="45" t="s">
        <v>85</v>
      </c>
      <c r="G30" s="46">
        <v>20</v>
      </c>
      <c r="H30" s="47"/>
      <c r="I30" s="48">
        <f t="shared" si="24"/>
        <v>0</v>
      </c>
      <c r="J30" s="47"/>
      <c r="K30" s="48">
        <f t="shared" si="25"/>
        <v>0</v>
      </c>
      <c r="L30" s="48">
        <f t="shared" si="26"/>
        <v>0</v>
      </c>
      <c r="M30" s="49">
        <f t="shared" si="12"/>
        <v>0</v>
      </c>
      <c r="N30" s="147">
        <f t="shared" si="27"/>
        <v>0</v>
      </c>
      <c r="O30" s="16"/>
    </row>
    <row r="31" spans="1:15" s="5" customFormat="1" ht="28.5" outlineLevel="1" x14ac:dyDescent="0.25">
      <c r="A31" s="42" t="s">
        <v>21</v>
      </c>
      <c r="B31" s="43" t="s">
        <v>47</v>
      </c>
      <c r="C31" s="43" t="s">
        <v>73</v>
      </c>
      <c r="D31" s="42" t="s">
        <v>162</v>
      </c>
      <c r="E31" s="44" t="s">
        <v>83</v>
      </c>
      <c r="F31" s="45" t="s">
        <v>19</v>
      </c>
      <c r="G31" s="46">
        <v>54</v>
      </c>
      <c r="H31" s="47"/>
      <c r="I31" s="48">
        <f t="shared" ref="I31:I33" si="28">G31*H31</f>
        <v>0</v>
      </c>
      <c r="J31" s="47"/>
      <c r="K31" s="48">
        <f t="shared" ref="K31:K33" si="29">J31*G31</f>
        <v>0</v>
      </c>
      <c r="L31" s="48">
        <f t="shared" ref="L31:L33" si="30">H31+J31</f>
        <v>0</v>
      </c>
      <c r="M31" s="49">
        <f t="shared" si="12"/>
        <v>0</v>
      </c>
      <c r="N31" s="147">
        <f t="shared" ref="N31:N33" si="31">M31*G31</f>
        <v>0</v>
      </c>
      <c r="O31" s="16"/>
    </row>
    <row r="32" spans="1:15" s="5" customFormat="1" ht="14.25" outlineLevel="1" x14ac:dyDescent="0.25">
      <c r="A32" s="42" t="s">
        <v>21</v>
      </c>
      <c r="B32" s="43" t="s">
        <v>47</v>
      </c>
      <c r="C32" s="43" t="s">
        <v>73</v>
      </c>
      <c r="D32" s="42" t="s">
        <v>416</v>
      </c>
      <c r="E32" s="44" t="s">
        <v>425</v>
      </c>
      <c r="F32" s="45" t="s">
        <v>110</v>
      </c>
      <c r="G32" s="46">
        <v>8</v>
      </c>
      <c r="H32" s="47"/>
      <c r="I32" s="48">
        <f t="shared" si="28"/>
        <v>0</v>
      </c>
      <c r="J32" s="47"/>
      <c r="K32" s="48">
        <f t="shared" si="29"/>
        <v>0</v>
      </c>
      <c r="L32" s="48">
        <f t="shared" si="30"/>
        <v>0</v>
      </c>
      <c r="M32" s="49">
        <f t="shared" si="12"/>
        <v>0</v>
      </c>
      <c r="N32" s="147">
        <f t="shared" si="31"/>
        <v>0</v>
      </c>
      <c r="O32" s="16"/>
    </row>
    <row r="33" spans="1:15" s="5" customFormat="1" ht="87" customHeight="1" outlineLevel="1" x14ac:dyDescent="0.25">
      <c r="A33" s="42" t="s">
        <v>137</v>
      </c>
      <c r="B33" s="50">
        <v>88441</v>
      </c>
      <c r="C33" s="43" t="s">
        <v>73</v>
      </c>
      <c r="D33" s="42" t="s">
        <v>431</v>
      </c>
      <c r="E33" s="44" t="s">
        <v>439</v>
      </c>
      <c r="F33" s="45" t="s">
        <v>426</v>
      </c>
      <c r="G33" s="46">
        <v>12</v>
      </c>
      <c r="H33" s="47"/>
      <c r="I33" s="48">
        <f t="shared" si="28"/>
        <v>0</v>
      </c>
      <c r="J33" s="47"/>
      <c r="K33" s="48">
        <f t="shared" si="29"/>
        <v>0</v>
      </c>
      <c r="L33" s="48">
        <f t="shared" si="30"/>
        <v>0</v>
      </c>
      <c r="M33" s="49">
        <f t="shared" si="12"/>
        <v>0</v>
      </c>
      <c r="N33" s="147">
        <f t="shared" si="31"/>
        <v>0</v>
      </c>
      <c r="O33" s="16"/>
    </row>
    <row r="34" spans="1:15" s="5" customFormat="1" ht="16.5" customHeight="1" outlineLevel="1" x14ac:dyDescent="0.25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4"/>
      <c r="O34" s="16"/>
    </row>
    <row r="35" spans="1:15" s="5" customFormat="1" ht="17.25" customHeight="1" outlineLevel="1" x14ac:dyDescent="0.25">
      <c r="A35" s="161" t="s">
        <v>26</v>
      </c>
      <c r="B35" s="162"/>
      <c r="C35" s="162"/>
      <c r="D35" s="163"/>
      <c r="E35" s="175" t="s">
        <v>153</v>
      </c>
      <c r="F35" s="176"/>
      <c r="G35" s="176"/>
      <c r="H35" s="176"/>
      <c r="I35" s="176"/>
      <c r="J35" s="176"/>
      <c r="K35" s="176"/>
      <c r="L35" s="176"/>
      <c r="M35" s="177"/>
      <c r="N35" s="41">
        <f>SUM(N36)</f>
        <v>0</v>
      </c>
      <c r="O35" s="16"/>
    </row>
    <row r="36" spans="1:15" s="5" customFormat="1" ht="15" outlineLevel="1" x14ac:dyDescent="0.25">
      <c r="A36" s="178" t="s">
        <v>24</v>
      </c>
      <c r="B36" s="168"/>
      <c r="C36" s="168"/>
      <c r="D36" s="169"/>
      <c r="E36" s="155" t="s">
        <v>31</v>
      </c>
      <c r="F36" s="156"/>
      <c r="G36" s="156"/>
      <c r="H36" s="156"/>
      <c r="I36" s="156"/>
      <c r="J36" s="156"/>
      <c r="K36" s="156"/>
      <c r="L36" s="156"/>
      <c r="M36" s="157"/>
      <c r="N36" s="110">
        <f>SUM(N37:N45)</f>
        <v>0</v>
      </c>
      <c r="O36" s="16"/>
    </row>
    <row r="37" spans="1:15" s="5" customFormat="1" ht="30" outlineLevel="1" x14ac:dyDescent="0.25">
      <c r="A37" s="85" t="s">
        <v>137</v>
      </c>
      <c r="B37" s="86">
        <v>98524</v>
      </c>
      <c r="C37" s="133" t="s">
        <v>419</v>
      </c>
      <c r="D37" s="85" t="s">
        <v>143</v>
      </c>
      <c r="E37" s="136" t="s">
        <v>418</v>
      </c>
      <c r="F37" s="85" t="s">
        <v>9</v>
      </c>
      <c r="G37" s="134">
        <v>47.35</v>
      </c>
      <c r="H37" s="135"/>
      <c r="I37" s="48">
        <f t="shared" ref="I37" si="32">G37*H37</f>
        <v>0</v>
      </c>
      <c r="J37" s="47"/>
      <c r="K37" s="48">
        <f t="shared" ref="K37" si="33">J37*G37</f>
        <v>0</v>
      </c>
      <c r="L37" s="48">
        <f t="shared" ref="L37" si="34">H37+J37</f>
        <v>0</v>
      </c>
      <c r="M37" s="49">
        <f t="shared" ref="M37:M45" si="35">IF(C37="BDI 1",(1+($H$318/100))*L37,(1+($H$319/100))*L37)</f>
        <v>0</v>
      </c>
      <c r="N37" s="147">
        <f t="shared" ref="N37" si="36">M37*G37</f>
        <v>0</v>
      </c>
      <c r="O37" s="16"/>
    </row>
    <row r="38" spans="1:15" s="5" customFormat="1" ht="42.75" outlineLevel="1" x14ac:dyDescent="0.25">
      <c r="A38" s="42" t="s">
        <v>21</v>
      </c>
      <c r="B38" s="43" t="s">
        <v>47</v>
      </c>
      <c r="C38" s="43" t="s">
        <v>73</v>
      </c>
      <c r="D38" s="42" t="s">
        <v>163</v>
      </c>
      <c r="E38" s="44" t="s">
        <v>99</v>
      </c>
      <c r="F38" s="45" t="s">
        <v>2</v>
      </c>
      <c r="G38" s="46">
        <v>3</v>
      </c>
      <c r="H38" s="47"/>
      <c r="I38" s="48">
        <f t="shared" ref="I38" si="37">G38*H38</f>
        <v>0</v>
      </c>
      <c r="J38" s="47"/>
      <c r="K38" s="48">
        <f t="shared" ref="K38" si="38">J38*G38</f>
        <v>0</v>
      </c>
      <c r="L38" s="48">
        <f t="shared" ref="L38" si="39">H38+J38</f>
        <v>0</v>
      </c>
      <c r="M38" s="49">
        <f t="shared" si="35"/>
        <v>0</v>
      </c>
      <c r="N38" s="147">
        <f t="shared" ref="N38" si="40">M38*G38</f>
        <v>0</v>
      </c>
      <c r="O38" s="16"/>
    </row>
    <row r="39" spans="1:15" s="5" customFormat="1" ht="28.5" outlineLevel="1" x14ac:dyDescent="0.25">
      <c r="A39" s="42" t="s">
        <v>21</v>
      </c>
      <c r="B39" s="43" t="s">
        <v>47</v>
      </c>
      <c r="C39" s="43" t="s">
        <v>73</v>
      </c>
      <c r="D39" s="42" t="s">
        <v>165</v>
      </c>
      <c r="E39" s="44" t="s">
        <v>423</v>
      </c>
      <c r="F39" s="45" t="s">
        <v>2</v>
      </c>
      <c r="G39" s="46">
        <v>54</v>
      </c>
      <c r="H39" s="47"/>
      <c r="I39" s="48">
        <f t="shared" ref="I39:I40" si="41">G39*H39</f>
        <v>0</v>
      </c>
      <c r="J39" s="47"/>
      <c r="K39" s="48">
        <f t="shared" ref="K39" si="42">J39*G39</f>
        <v>0</v>
      </c>
      <c r="L39" s="48">
        <f t="shared" ref="L39" si="43">H39+J39</f>
        <v>0</v>
      </c>
      <c r="M39" s="49">
        <f t="shared" si="35"/>
        <v>0</v>
      </c>
      <c r="N39" s="147">
        <f t="shared" ref="N39:N40" si="44">M39*G39</f>
        <v>0</v>
      </c>
      <c r="O39" s="16"/>
    </row>
    <row r="40" spans="1:15" s="5" customFormat="1" ht="42.75" outlineLevel="1" x14ac:dyDescent="0.25">
      <c r="A40" s="42" t="s">
        <v>21</v>
      </c>
      <c r="B40" s="43" t="s">
        <v>47</v>
      </c>
      <c r="C40" s="43" t="s">
        <v>73</v>
      </c>
      <c r="D40" s="42" t="s">
        <v>166</v>
      </c>
      <c r="E40" s="44" t="s">
        <v>77</v>
      </c>
      <c r="F40" s="45" t="s">
        <v>2</v>
      </c>
      <c r="G40" s="46">
        <v>40</v>
      </c>
      <c r="H40" s="47"/>
      <c r="I40" s="48">
        <f t="shared" si="41"/>
        <v>0</v>
      </c>
      <c r="J40" s="47"/>
      <c r="K40" s="48">
        <f>J40*G40</f>
        <v>0</v>
      </c>
      <c r="L40" s="48">
        <f>H40+J40</f>
        <v>0</v>
      </c>
      <c r="M40" s="49">
        <f t="shared" si="35"/>
        <v>0</v>
      </c>
      <c r="N40" s="147">
        <f t="shared" si="44"/>
        <v>0</v>
      </c>
      <c r="O40" s="16"/>
    </row>
    <row r="41" spans="1:15" s="5" customFormat="1" ht="29.25" customHeight="1" outlineLevel="1" x14ac:dyDescent="0.25">
      <c r="A41" s="42" t="s">
        <v>21</v>
      </c>
      <c r="B41" s="43" t="s">
        <v>47</v>
      </c>
      <c r="C41" s="43" t="s">
        <v>73</v>
      </c>
      <c r="D41" s="42" t="s">
        <v>167</v>
      </c>
      <c r="E41" s="44" t="s">
        <v>83</v>
      </c>
      <c r="F41" s="45" t="s">
        <v>19</v>
      </c>
      <c r="G41" s="46">
        <v>18</v>
      </c>
      <c r="H41" s="47"/>
      <c r="I41" s="48">
        <f t="shared" ref="I41:I42" si="45">G41*H41</f>
        <v>0</v>
      </c>
      <c r="J41" s="47"/>
      <c r="K41" s="48">
        <f t="shared" ref="K41:K42" si="46">J41*G41</f>
        <v>0</v>
      </c>
      <c r="L41" s="48">
        <f t="shared" ref="L41:L42" si="47">H41+J41</f>
        <v>0</v>
      </c>
      <c r="M41" s="49">
        <f t="shared" si="35"/>
        <v>0</v>
      </c>
      <c r="N41" s="147">
        <f t="shared" ref="N41:N42" si="48">M41*G41</f>
        <v>0</v>
      </c>
      <c r="O41" s="16"/>
    </row>
    <row r="42" spans="1:15" s="5" customFormat="1" ht="14.25" outlineLevel="1" x14ac:dyDescent="0.25">
      <c r="A42" s="42" t="s">
        <v>21</v>
      </c>
      <c r="B42" s="43" t="s">
        <v>47</v>
      </c>
      <c r="C42" s="43" t="s">
        <v>74</v>
      </c>
      <c r="D42" s="42" t="s">
        <v>168</v>
      </c>
      <c r="E42" s="44" t="s">
        <v>84</v>
      </c>
      <c r="F42" s="45" t="s">
        <v>85</v>
      </c>
      <c r="G42" s="46">
        <v>4</v>
      </c>
      <c r="H42" s="47"/>
      <c r="I42" s="48">
        <f t="shared" si="45"/>
        <v>0</v>
      </c>
      <c r="J42" s="47"/>
      <c r="K42" s="48">
        <f t="shared" si="46"/>
        <v>0</v>
      </c>
      <c r="L42" s="48">
        <f t="shared" si="47"/>
        <v>0</v>
      </c>
      <c r="M42" s="49">
        <f t="shared" si="35"/>
        <v>0</v>
      </c>
      <c r="N42" s="147">
        <f t="shared" si="48"/>
        <v>0</v>
      </c>
      <c r="O42" s="16"/>
    </row>
    <row r="43" spans="1:15" s="5" customFormat="1" ht="17.25" customHeight="1" outlineLevel="1" x14ac:dyDescent="0.25">
      <c r="A43" s="42" t="s">
        <v>21</v>
      </c>
      <c r="B43" s="43" t="s">
        <v>47</v>
      </c>
      <c r="C43" s="43" t="s">
        <v>74</v>
      </c>
      <c r="D43" s="42" t="s">
        <v>169</v>
      </c>
      <c r="E43" s="44" t="s">
        <v>87</v>
      </c>
      <c r="F43" s="45" t="s">
        <v>85</v>
      </c>
      <c r="G43" s="46">
        <v>3</v>
      </c>
      <c r="H43" s="47"/>
      <c r="I43" s="48"/>
      <c r="J43" s="47"/>
      <c r="K43" s="48"/>
      <c r="L43" s="48">
        <f t="shared" ref="L43:L45" si="49">H43+J43</f>
        <v>0</v>
      </c>
      <c r="M43" s="49">
        <f t="shared" si="35"/>
        <v>0</v>
      </c>
      <c r="N43" s="147">
        <f t="shared" ref="N43:N45" si="50">M43*G43</f>
        <v>0</v>
      </c>
      <c r="O43" s="16"/>
    </row>
    <row r="44" spans="1:15" s="5" customFormat="1" ht="17.25" customHeight="1" outlineLevel="1" x14ac:dyDescent="0.25">
      <c r="A44" s="42" t="s">
        <v>21</v>
      </c>
      <c r="B44" s="43" t="s">
        <v>47</v>
      </c>
      <c r="C44" s="43" t="s">
        <v>73</v>
      </c>
      <c r="D44" s="42" t="s">
        <v>170</v>
      </c>
      <c r="E44" s="44" t="s">
        <v>425</v>
      </c>
      <c r="F44" s="45" t="s">
        <v>110</v>
      </c>
      <c r="G44" s="46">
        <v>8</v>
      </c>
      <c r="H44" s="47"/>
      <c r="I44" s="48">
        <f t="shared" ref="I44:I45" si="51">G44*H44</f>
        <v>0</v>
      </c>
      <c r="J44" s="47"/>
      <c r="K44" s="48">
        <f t="shared" ref="K44:K45" si="52">J44*G44</f>
        <v>0</v>
      </c>
      <c r="L44" s="48">
        <f t="shared" si="49"/>
        <v>0</v>
      </c>
      <c r="M44" s="49">
        <f t="shared" si="35"/>
        <v>0</v>
      </c>
      <c r="N44" s="147">
        <f t="shared" si="50"/>
        <v>0</v>
      </c>
      <c r="O44" s="16"/>
    </row>
    <row r="45" spans="1:15" s="5" customFormat="1" ht="91.5" customHeight="1" outlineLevel="1" x14ac:dyDescent="0.25">
      <c r="A45" s="42" t="s">
        <v>137</v>
      </c>
      <c r="B45" s="50">
        <v>88441</v>
      </c>
      <c r="C45" s="43" t="s">
        <v>73</v>
      </c>
      <c r="D45" s="42" t="s">
        <v>430</v>
      </c>
      <c r="E45" s="44" t="s">
        <v>439</v>
      </c>
      <c r="F45" s="45" t="s">
        <v>426</v>
      </c>
      <c r="G45" s="46">
        <v>12</v>
      </c>
      <c r="H45" s="47"/>
      <c r="I45" s="48">
        <f t="shared" si="51"/>
        <v>0</v>
      </c>
      <c r="J45" s="47"/>
      <c r="K45" s="48">
        <f t="shared" si="52"/>
        <v>0</v>
      </c>
      <c r="L45" s="48">
        <f t="shared" si="49"/>
        <v>0</v>
      </c>
      <c r="M45" s="49">
        <f t="shared" si="35"/>
        <v>0</v>
      </c>
      <c r="N45" s="147">
        <f t="shared" si="50"/>
        <v>0</v>
      </c>
      <c r="O45" s="16"/>
    </row>
    <row r="46" spans="1:15" s="5" customFormat="1" ht="15" outlineLevel="1" x14ac:dyDescent="0.25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4"/>
      <c r="O46" s="16"/>
    </row>
    <row r="47" spans="1:15" s="5" customFormat="1" ht="13.5" customHeight="1" outlineLevel="1" x14ac:dyDescent="0.25">
      <c r="A47" s="90"/>
      <c r="B47" s="91"/>
      <c r="C47" s="55"/>
      <c r="D47" s="53" t="s">
        <v>27</v>
      </c>
      <c r="E47" s="175" t="s">
        <v>172</v>
      </c>
      <c r="F47" s="176"/>
      <c r="G47" s="176"/>
      <c r="H47" s="176"/>
      <c r="I47" s="176"/>
      <c r="J47" s="176"/>
      <c r="K47" s="176"/>
      <c r="L47" s="176"/>
      <c r="M47" s="177"/>
      <c r="N47" s="41">
        <f>SUM(N48)</f>
        <v>0</v>
      </c>
      <c r="O47" s="16"/>
    </row>
    <row r="48" spans="1:15" s="5" customFormat="1" ht="18" customHeight="1" outlineLevel="1" x14ac:dyDescent="0.25">
      <c r="A48" s="107"/>
      <c r="B48" s="108"/>
      <c r="C48" s="108"/>
      <c r="D48" s="109" t="s">
        <v>171</v>
      </c>
      <c r="E48" s="111" t="s">
        <v>31</v>
      </c>
      <c r="F48" s="112"/>
      <c r="G48" s="112"/>
      <c r="H48" s="112"/>
      <c r="I48" s="112"/>
      <c r="J48" s="112"/>
      <c r="K48" s="112"/>
      <c r="L48" s="112"/>
      <c r="M48" s="113"/>
      <c r="N48" s="57">
        <f>SUM(N49:N56)</f>
        <v>0</v>
      </c>
      <c r="O48" s="16"/>
    </row>
    <row r="49" spans="1:15" s="5" customFormat="1" ht="30" outlineLevel="1" x14ac:dyDescent="0.25">
      <c r="A49" s="85" t="s">
        <v>137</v>
      </c>
      <c r="B49" s="86">
        <v>98524</v>
      </c>
      <c r="C49" s="133" t="s">
        <v>419</v>
      </c>
      <c r="D49" s="85" t="s">
        <v>143</v>
      </c>
      <c r="E49" s="136" t="s">
        <v>418</v>
      </c>
      <c r="F49" s="85" t="s">
        <v>9</v>
      </c>
      <c r="G49" s="134">
        <v>17</v>
      </c>
      <c r="H49" s="135"/>
      <c r="I49" s="48">
        <f t="shared" ref="I49" si="53">G49*H49</f>
        <v>0</v>
      </c>
      <c r="J49" s="47"/>
      <c r="K49" s="48">
        <f t="shared" ref="K49" si="54">J49*G49</f>
        <v>0</v>
      </c>
      <c r="L49" s="48">
        <f t="shared" ref="L49" si="55">H49+J49</f>
        <v>0</v>
      </c>
      <c r="M49" s="49">
        <f t="shared" ref="M49:M56" si="56">IF(C49="BDI 1",(1+($H$318/100))*L49,(1+($H$319/100))*L49)</f>
        <v>0</v>
      </c>
      <c r="N49" s="147">
        <f t="shared" ref="N49" si="57">M49*G49</f>
        <v>0</v>
      </c>
      <c r="O49" s="16"/>
    </row>
    <row r="50" spans="1:15" s="5" customFormat="1" ht="42.75" outlineLevel="1" x14ac:dyDescent="0.25">
      <c r="A50" s="42" t="s">
        <v>21</v>
      </c>
      <c r="B50" s="43" t="s">
        <v>47</v>
      </c>
      <c r="C50" s="43" t="s">
        <v>73</v>
      </c>
      <c r="D50" s="42" t="s">
        <v>173</v>
      </c>
      <c r="E50" s="44" t="s">
        <v>179</v>
      </c>
      <c r="F50" s="45" t="s">
        <v>81</v>
      </c>
      <c r="G50" s="46">
        <v>38</v>
      </c>
      <c r="H50" s="47"/>
      <c r="I50" s="48">
        <f t="shared" ref="I50" si="58">G50*H50</f>
        <v>0</v>
      </c>
      <c r="J50" s="47"/>
      <c r="K50" s="48">
        <f t="shared" ref="K50" si="59">J50*G50</f>
        <v>0</v>
      </c>
      <c r="L50" s="48">
        <f t="shared" ref="L50" si="60">H50+J50</f>
        <v>0</v>
      </c>
      <c r="M50" s="49">
        <f t="shared" si="56"/>
        <v>0</v>
      </c>
      <c r="N50" s="147">
        <f t="shared" ref="N50" si="61">M50*G50</f>
        <v>0</v>
      </c>
      <c r="O50" s="16"/>
    </row>
    <row r="51" spans="1:15" s="5" customFormat="1" ht="28.5" outlineLevel="1" x14ac:dyDescent="0.25">
      <c r="A51" s="42" t="s">
        <v>21</v>
      </c>
      <c r="B51" s="43" t="s">
        <v>47</v>
      </c>
      <c r="C51" s="43" t="s">
        <v>73</v>
      </c>
      <c r="D51" s="42" t="s">
        <v>174</v>
      </c>
      <c r="E51" s="44" t="s">
        <v>82</v>
      </c>
      <c r="F51" s="45" t="s">
        <v>2</v>
      </c>
      <c r="G51" s="46">
        <v>56</v>
      </c>
      <c r="H51" s="47"/>
      <c r="I51" s="48">
        <f t="shared" ref="I51:I53" si="62">G51*H51</f>
        <v>0</v>
      </c>
      <c r="J51" s="47"/>
      <c r="K51" s="48">
        <f t="shared" ref="K51:K53" si="63">J51*G51</f>
        <v>0</v>
      </c>
      <c r="L51" s="48">
        <f t="shared" ref="L51:L53" si="64">H51+J51</f>
        <v>0</v>
      </c>
      <c r="M51" s="49">
        <f t="shared" si="56"/>
        <v>0</v>
      </c>
      <c r="N51" s="147">
        <f t="shared" ref="N51:N53" si="65">M51*G51</f>
        <v>0</v>
      </c>
      <c r="O51" s="16"/>
    </row>
    <row r="52" spans="1:15" s="5" customFormat="1" ht="39" customHeight="1" outlineLevel="1" x14ac:dyDescent="0.25">
      <c r="A52" s="42" t="s">
        <v>21</v>
      </c>
      <c r="B52" s="43" t="s">
        <v>47</v>
      </c>
      <c r="C52" s="43" t="s">
        <v>73</v>
      </c>
      <c r="D52" s="42" t="s">
        <v>175</v>
      </c>
      <c r="E52" s="44" t="s">
        <v>180</v>
      </c>
      <c r="F52" s="45" t="s">
        <v>2</v>
      </c>
      <c r="G52" s="46">
        <v>56</v>
      </c>
      <c r="H52" s="47"/>
      <c r="I52" s="48">
        <f t="shared" si="62"/>
        <v>0</v>
      </c>
      <c r="J52" s="47"/>
      <c r="K52" s="48">
        <f t="shared" si="63"/>
        <v>0</v>
      </c>
      <c r="L52" s="48">
        <f t="shared" si="64"/>
        <v>0</v>
      </c>
      <c r="M52" s="49">
        <f t="shared" si="56"/>
        <v>0</v>
      </c>
      <c r="N52" s="147">
        <f t="shared" si="65"/>
        <v>0</v>
      </c>
      <c r="O52" s="16"/>
    </row>
    <row r="53" spans="1:15" s="5" customFormat="1" ht="14.25" outlineLevel="1" x14ac:dyDescent="0.25">
      <c r="A53" s="42" t="s">
        <v>21</v>
      </c>
      <c r="B53" s="43" t="s">
        <v>47</v>
      </c>
      <c r="C53" s="43" t="s">
        <v>74</v>
      </c>
      <c r="D53" s="42" t="s">
        <v>176</v>
      </c>
      <c r="E53" s="44" t="s">
        <v>84</v>
      </c>
      <c r="F53" s="45" t="s">
        <v>85</v>
      </c>
      <c r="G53" s="46">
        <v>2</v>
      </c>
      <c r="H53" s="47"/>
      <c r="I53" s="48">
        <f t="shared" si="62"/>
        <v>0</v>
      </c>
      <c r="J53" s="47"/>
      <c r="K53" s="48">
        <f t="shared" si="63"/>
        <v>0</v>
      </c>
      <c r="L53" s="48">
        <f t="shared" si="64"/>
        <v>0</v>
      </c>
      <c r="M53" s="49">
        <f t="shared" si="56"/>
        <v>0</v>
      </c>
      <c r="N53" s="147">
        <f t="shared" si="65"/>
        <v>0</v>
      </c>
      <c r="O53" s="16"/>
    </row>
    <row r="54" spans="1:15" s="5" customFormat="1" ht="14.25" outlineLevel="1" x14ac:dyDescent="0.25">
      <c r="A54" s="42" t="s">
        <v>21</v>
      </c>
      <c r="B54" s="43" t="s">
        <v>47</v>
      </c>
      <c r="C54" s="43" t="s">
        <v>74</v>
      </c>
      <c r="D54" s="42" t="s">
        <v>177</v>
      </c>
      <c r="E54" s="44" t="s">
        <v>90</v>
      </c>
      <c r="F54" s="45" t="s">
        <v>85</v>
      </c>
      <c r="G54" s="46">
        <v>14</v>
      </c>
      <c r="H54" s="47"/>
      <c r="I54" s="48">
        <f>G54*H54</f>
        <v>0</v>
      </c>
      <c r="J54" s="47"/>
      <c r="K54" s="48">
        <f>J54*G54</f>
        <v>0</v>
      </c>
      <c r="L54" s="48">
        <f>H54+J54</f>
        <v>0</v>
      </c>
      <c r="M54" s="49">
        <f t="shared" si="56"/>
        <v>0</v>
      </c>
      <c r="N54" s="147">
        <f>M54*G54</f>
        <v>0</v>
      </c>
      <c r="O54" s="16"/>
    </row>
    <row r="55" spans="1:15" s="5" customFormat="1" ht="14.25" outlineLevel="1" x14ac:dyDescent="0.25">
      <c r="A55" s="42" t="s">
        <v>21</v>
      </c>
      <c r="B55" s="43" t="s">
        <v>47</v>
      </c>
      <c r="C55" s="43" t="s">
        <v>73</v>
      </c>
      <c r="D55" s="42" t="s">
        <v>178</v>
      </c>
      <c r="E55" s="44" t="s">
        <v>425</v>
      </c>
      <c r="F55" s="45" t="s">
        <v>110</v>
      </c>
      <c r="G55" s="46">
        <v>4</v>
      </c>
      <c r="H55" s="47"/>
      <c r="I55" s="48">
        <f t="shared" ref="I55:I56" si="66">G55*H55</f>
        <v>0</v>
      </c>
      <c r="J55" s="47"/>
      <c r="K55" s="48">
        <f t="shared" ref="K55:K56" si="67">J55*G55</f>
        <v>0</v>
      </c>
      <c r="L55" s="48">
        <f t="shared" ref="L55:L56" si="68">H55+J55</f>
        <v>0</v>
      </c>
      <c r="M55" s="49">
        <f t="shared" si="56"/>
        <v>0</v>
      </c>
      <c r="N55" s="147">
        <f t="shared" ref="N55:N56" si="69">M55*G55</f>
        <v>0</v>
      </c>
      <c r="O55" s="16"/>
    </row>
    <row r="56" spans="1:15" s="5" customFormat="1" ht="87.75" customHeight="1" outlineLevel="1" x14ac:dyDescent="0.25">
      <c r="A56" s="42" t="s">
        <v>137</v>
      </c>
      <c r="B56" s="50">
        <v>88441</v>
      </c>
      <c r="C56" s="43" t="s">
        <v>73</v>
      </c>
      <c r="D56" s="42" t="s">
        <v>429</v>
      </c>
      <c r="E56" s="44" t="s">
        <v>439</v>
      </c>
      <c r="F56" s="45" t="s">
        <v>426</v>
      </c>
      <c r="G56" s="46">
        <v>12</v>
      </c>
      <c r="H56" s="47"/>
      <c r="I56" s="48">
        <f t="shared" si="66"/>
        <v>0</v>
      </c>
      <c r="J56" s="47"/>
      <c r="K56" s="48">
        <f t="shared" si="67"/>
        <v>0</v>
      </c>
      <c r="L56" s="48">
        <f t="shared" si="68"/>
        <v>0</v>
      </c>
      <c r="M56" s="49">
        <f t="shared" si="56"/>
        <v>0</v>
      </c>
      <c r="N56" s="147">
        <f t="shared" si="69"/>
        <v>0</v>
      </c>
      <c r="O56" s="16"/>
    </row>
    <row r="57" spans="1:15" s="5" customFormat="1" ht="15" outlineLevel="1" x14ac:dyDescent="0.25">
      <c r="A57" s="172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4"/>
      <c r="O57" s="16"/>
    </row>
    <row r="58" spans="1:15" s="5" customFormat="1" ht="15" outlineLevel="1" x14ac:dyDescent="0.25">
      <c r="A58" s="170"/>
      <c r="B58" s="171"/>
      <c r="C58" s="59"/>
      <c r="D58" s="60" t="s">
        <v>33</v>
      </c>
      <c r="E58" s="51" t="s">
        <v>183</v>
      </c>
      <c r="F58" s="52"/>
      <c r="G58" s="52"/>
      <c r="H58" s="52"/>
      <c r="I58" s="52"/>
      <c r="J58" s="52"/>
      <c r="K58" s="52"/>
      <c r="L58" s="52"/>
      <c r="M58" s="56"/>
      <c r="N58" s="41">
        <f>SUM(N59,N74,N84,N98,N101,N104,N111)</f>
        <v>0</v>
      </c>
      <c r="O58" s="16"/>
    </row>
    <row r="59" spans="1:15" s="5" customFormat="1" ht="15" outlineLevel="1" x14ac:dyDescent="0.25">
      <c r="A59" s="178" t="s">
        <v>34</v>
      </c>
      <c r="B59" s="168"/>
      <c r="C59" s="168"/>
      <c r="D59" s="169"/>
      <c r="E59" s="155" t="s">
        <v>31</v>
      </c>
      <c r="F59" s="156"/>
      <c r="G59" s="156"/>
      <c r="H59" s="156"/>
      <c r="I59" s="156"/>
      <c r="J59" s="156"/>
      <c r="K59" s="156"/>
      <c r="L59" s="156"/>
      <c r="M59" s="157"/>
      <c r="N59" s="99">
        <f>SUM(N60:N73)</f>
        <v>0</v>
      </c>
      <c r="O59" s="16"/>
    </row>
    <row r="60" spans="1:15" s="5" customFormat="1" ht="30" outlineLevel="1" x14ac:dyDescent="0.25">
      <c r="A60" s="85" t="s">
        <v>137</v>
      </c>
      <c r="B60" s="140">
        <v>98524</v>
      </c>
      <c r="C60" s="133" t="s">
        <v>73</v>
      </c>
      <c r="D60" s="85" t="s">
        <v>182</v>
      </c>
      <c r="E60" s="141" t="s">
        <v>418</v>
      </c>
      <c r="F60" s="85" t="s">
        <v>9</v>
      </c>
      <c r="G60" s="134">
        <v>78</v>
      </c>
      <c r="H60" s="135"/>
      <c r="I60" s="138">
        <f t="shared" ref="I60" si="70">G60*H60</f>
        <v>0</v>
      </c>
      <c r="J60" s="89"/>
      <c r="K60" s="138">
        <f t="shared" ref="K60" si="71">J60*G60</f>
        <v>0</v>
      </c>
      <c r="L60" s="138">
        <f t="shared" ref="L60" si="72">H60+J60</f>
        <v>0</v>
      </c>
      <c r="M60" s="139">
        <f t="shared" ref="M60:M73" si="73">IF(C60="BDI 1",(1+($H$318/100))*L60,(1+($H$319/100))*L60)</f>
        <v>0</v>
      </c>
      <c r="N60" s="147">
        <f t="shared" ref="N60" si="74">M60*G60</f>
        <v>0</v>
      </c>
      <c r="O60" s="16"/>
    </row>
    <row r="61" spans="1:15" s="5" customFormat="1" ht="42.75" outlineLevel="1" x14ac:dyDescent="0.25">
      <c r="A61" s="42" t="s">
        <v>21</v>
      </c>
      <c r="B61" s="43" t="s">
        <v>47</v>
      </c>
      <c r="C61" s="43" t="s">
        <v>73</v>
      </c>
      <c r="D61" s="42" t="s">
        <v>187</v>
      </c>
      <c r="E61" s="44" t="s">
        <v>80</v>
      </c>
      <c r="F61" s="45" t="s">
        <v>2</v>
      </c>
      <c r="G61" s="46">
        <v>3</v>
      </c>
      <c r="H61" s="47"/>
      <c r="I61" s="48">
        <f t="shared" ref="I61" si="75">G61*H61</f>
        <v>0</v>
      </c>
      <c r="J61" s="47"/>
      <c r="K61" s="48">
        <f t="shared" ref="K61" si="76">J61*G61</f>
        <v>0</v>
      </c>
      <c r="L61" s="48">
        <f t="shared" ref="L61" si="77">H61+J61</f>
        <v>0</v>
      </c>
      <c r="M61" s="49">
        <f t="shared" si="73"/>
        <v>0</v>
      </c>
      <c r="N61" s="147">
        <f t="shared" ref="N61" si="78">M61*G61</f>
        <v>0</v>
      </c>
      <c r="O61" s="16"/>
    </row>
    <row r="62" spans="1:15" s="5" customFormat="1" ht="33" customHeight="1" outlineLevel="1" x14ac:dyDescent="0.25">
      <c r="A62" s="42" t="s">
        <v>21</v>
      </c>
      <c r="B62" s="43" t="s">
        <v>47</v>
      </c>
      <c r="C62" s="43" t="s">
        <v>73</v>
      </c>
      <c r="D62" s="42" t="s">
        <v>188</v>
      </c>
      <c r="E62" s="44" t="s">
        <v>77</v>
      </c>
      <c r="F62" s="45" t="s">
        <v>2</v>
      </c>
      <c r="G62" s="46">
        <v>82</v>
      </c>
      <c r="H62" s="47"/>
      <c r="I62" s="48">
        <f t="shared" ref="I62:I73" si="79">G62*H62</f>
        <v>0</v>
      </c>
      <c r="J62" s="47"/>
      <c r="K62" s="48">
        <f>J62*G62</f>
        <v>0</v>
      </c>
      <c r="L62" s="48">
        <f t="shared" ref="L62:L65" si="80">H62+J62</f>
        <v>0</v>
      </c>
      <c r="M62" s="49">
        <f t="shared" si="73"/>
        <v>0</v>
      </c>
      <c r="N62" s="147">
        <f t="shared" ref="N62:N65" si="81">M62*G62</f>
        <v>0</v>
      </c>
      <c r="O62" s="16"/>
    </row>
    <row r="63" spans="1:15" s="5" customFormat="1" ht="28.5" customHeight="1" outlineLevel="1" x14ac:dyDescent="0.25">
      <c r="A63" s="42" t="s">
        <v>21</v>
      </c>
      <c r="B63" s="43" t="s">
        <v>47</v>
      </c>
      <c r="C63" s="43" t="s">
        <v>73</v>
      </c>
      <c r="D63" s="42" t="s">
        <v>189</v>
      </c>
      <c r="E63" s="44" t="s">
        <v>438</v>
      </c>
      <c r="F63" s="45" t="s">
        <v>2</v>
      </c>
      <c r="G63" s="46">
        <v>72</v>
      </c>
      <c r="H63" s="47"/>
      <c r="I63" s="48">
        <f t="shared" si="79"/>
        <v>0</v>
      </c>
      <c r="J63" s="47"/>
      <c r="K63" s="48">
        <f t="shared" ref="K63:K73" si="82">J63*G63</f>
        <v>0</v>
      </c>
      <c r="L63" s="48">
        <f t="shared" si="80"/>
        <v>0</v>
      </c>
      <c r="M63" s="49">
        <f t="shared" si="73"/>
        <v>0</v>
      </c>
      <c r="N63" s="147">
        <f t="shared" si="81"/>
        <v>0</v>
      </c>
      <c r="O63" s="16"/>
    </row>
    <row r="64" spans="1:15" s="5" customFormat="1" ht="33" customHeight="1" outlineLevel="1" x14ac:dyDescent="0.25">
      <c r="A64" s="42" t="s">
        <v>21</v>
      </c>
      <c r="B64" s="43" t="s">
        <v>47</v>
      </c>
      <c r="C64" s="43" t="s">
        <v>73</v>
      </c>
      <c r="D64" s="42" t="s">
        <v>190</v>
      </c>
      <c r="E64" s="44" t="s">
        <v>427</v>
      </c>
      <c r="F64" s="45" t="s">
        <v>2</v>
      </c>
      <c r="G64" s="46">
        <v>80</v>
      </c>
      <c r="H64" s="47"/>
      <c r="I64" s="48">
        <f t="shared" si="79"/>
        <v>0</v>
      </c>
      <c r="J64" s="47"/>
      <c r="K64" s="48">
        <f t="shared" si="82"/>
        <v>0</v>
      </c>
      <c r="L64" s="48">
        <f t="shared" si="80"/>
        <v>0</v>
      </c>
      <c r="M64" s="49">
        <f t="shared" si="73"/>
        <v>0</v>
      </c>
      <c r="N64" s="147">
        <f t="shared" si="81"/>
        <v>0</v>
      </c>
      <c r="O64" s="16"/>
    </row>
    <row r="65" spans="1:15" s="5" customFormat="1" ht="28.5" outlineLevel="1" x14ac:dyDescent="0.25">
      <c r="A65" s="42" t="s">
        <v>21</v>
      </c>
      <c r="B65" s="43" t="s">
        <v>47</v>
      </c>
      <c r="C65" s="43" t="s">
        <v>73</v>
      </c>
      <c r="D65" s="42" t="s">
        <v>191</v>
      </c>
      <c r="E65" s="44" t="s">
        <v>91</v>
      </c>
      <c r="F65" s="45" t="s">
        <v>2</v>
      </c>
      <c r="G65" s="46">
        <v>20</v>
      </c>
      <c r="H65" s="47"/>
      <c r="I65" s="48">
        <f t="shared" si="79"/>
        <v>0</v>
      </c>
      <c r="J65" s="47"/>
      <c r="K65" s="48">
        <f t="shared" si="82"/>
        <v>0</v>
      </c>
      <c r="L65" s="48">
        <f t="shared" si="80"/>
        <v>0</v>
      </c>
      <c r="M65" s="49">
        <f t="shared" si="73"/>
        <v>0</v>
      </c>
      <c r="N65" s="147">
        <f t="shared" si="81"/>
        <v>0</v>
      </c>
      <c r="O65" s="16"/>
    </row>
    <row r="66" spans="1:15" s="5" customFormat="1" ht="42.75" outlineLevel="1" x14ac:dyDescent="0.25">
      <c r="A66" s="42" t="s">
        <v>21</v>
      </c>
      <c r="B66" s="43" t="s">
        <v>47</v>
      </c>
      <c r="C66" s="43" t="s">
        <v>73</v>
      </c>
      <c r="D66" s="42" t="s">
        <v>192</v>
      </c>
      <c r="E66" s="44" t="s">
        <v>180</v>
      </c>
      <c r="F66" s="45" t="s">
        <v>2</v>
      </c>
      <c r="G66" s="46">
        <v>96</v>
      </c>
      <c r="H66" s="47"/>
      <c r="I66" s="48">
        <f t="shared" si="79"/>
        <v>0</v>
      </c>
      <c r="J66" s="47"/>
      <c r="K66" s="48">
        <f t="shared" si="82"/>
        <v>0</v>
      </c>
      <c r="L66" s="48">
        <f t="shared" ref="L66:L67" si="83">H66+J66</f>
        <v>0</v>
      </c>
      <c r="M66" s="49">
        <f t="shared" si="73"/>
        <v>0</v>
      </c>
      <c r="N66" s="147">
        <f t="shared" ref="N66:N67" si="84">M66*G66</f>
        <v>0</v>
      </c>
      <c r="O66" s="16"/>
    </row>
    <row r="67" spans="1:15" s="5" customFormat="1" ht="28.5" outlineLevel="1" x14ac:dyDescent="0.25">
      <c r="A67" s="42" t="s">
        <v>22</v>
      </c>
      <c r="B67" s="43">
        <v>305</v>
      </c>
      <c r="C67" s="43" t="s">
        <v>73</v>
      </c>
      <c r="D67" s="42" t="s">
        <v>193</v>
      </c>
      <c r="E67" s="44" t="s">
        <v>86</v>
      </c>
      <c r="F67" s="45" t="s">
        <v>9</v>
      </c>
      <c r="G67" s="46">
        <v>78</v>
      </c>
      <c r="H67" s="47"/>
      <c r="I67" s="48">
        <f t="shared" si="79"/>
        <v>0</v>
      </c>
      <c r="J67" s="47"/>
      <c r="K67" s="48">
        <f t="shared" si="82"/>
        <v>0</v>
      </c>
      <c r="L67" s="48">
        <f t="shared" si="83"/>
        <v>0</v>
      </c>
      <c r="M67" s="49">
        <f t="shared" si="73"/>
        <v>0</v>
      </c>
      <c r="N67" s="147">
        <f t="shared" si="84"/>
        <v>0</v>
      </c>
      <c r="O67" s="16"/>
    </row>
    <row r="68" spans="1:15" s="5" customFormat="1" ht="14.25" outlineLevel="1" x14ac:dyDescent="0.25">
      <c r="A68" s="42" t="s">
        <v>21</v>
      </c>
      <c r="B68" s="43" t="s">
        <v>47</v>
      </c>
      <c r="C68" s="43" t="s">
        <v>74</v>
      </c>
      <c r="D68" s="42" t="s">
        <v>194</v>
      </c>
      <c r="E68" s="44" t="s">
        <v>84</v>
      </c>
      <c r="F68" s="45" t="s">
        <v>85</v>
      </c>
      <c r="G68" s="46">
        <v>10</v>
      </c>
      <c r="H68" s="47"/>
      <c r="I68" s="48">
        <f t="shared" si="79"/>
        <v>0</v>
      </c>
      <c r="J68" s="47"/>
      <c r="K68" s="48">
        <f t="shared" si="82"/>
        <v>0</v>
      </c>
      <c r="L68" s="48">
        <f t="shared" ref="L68" si="85">H68+J68</f>
        <v>0</v>
      </c>
      <c r="M68" s="49">
        <f t="shared" si="73"/>
        <v>0</v>
      </c>
      <c r="N68" s="147">
        <f t="shared" ref="N68" si="86">M68*G68</f>
        <v>0</v>
      </c>
      <c r="O68" s="16"/>
    </row>
    <row r="69" spans="1:15" s="5" customFormat="1" ht="14.25" outlineLevel="1" x14ac:dyDescent="0.25">
      <c r="A69" s="42" t="s">
        <v>22</v>
      </c>
      <c r="B69" s="43">
        <v>301</v>
      </c>
      <c r="C69" s="43" t="s">
        <v>73</v>
      </c>
      <c r="D69" s="42" t="s">
        <v>195</v>
      </c>
      <c r="E69" s="44" t="s">
        <v>135</v>
      </c>
      <c r="F69" s="45" t="s">
        <v>9</v>
      </c>
      <c r="G69" s="46">
        <v>116</v>
      </c>
      <c r="H69" s="47"/>
      <c r="I69" s="48">
        <f t="shared" si="79"/>
        <v>0</v>
      </c>
      <c r="J69" s="47"/>
      <c r="K69" s="48">
        <f t="shared" si="82"/>
        <v>0</v>
      </c>
      <c r="L69" s="48">
        <f>H69+J69</f>
        <v>0</v>
      </c>
      <c r="M69" s="49">
        <f t="shared" si="73"/>
        <v>0</v>
      </c>
      <c r="N69" s="147">
        <f>M69*G69</f>
        <v>0</v>
      </c>
      <c r="O69" s="16"/>
    </row>
    <row r="70" spans="1:15" s="5" customFormat="1" ht="14.25" outlineLevel="1" x14ac:dyDescent="0.25">
      <c r="A70" s="42" t="s">
        <v>21</v>
      </c>
      <c r="B70" s="43" t="s">
        <v>47</v>
      </c>
      <c r="C70" s="43" t="s">
        <v>74</v>
      </c>
      <c r="D70" s="42" t="s">
        <v>196</v>
      </c>
      <c r="E70" s="44" t="s">
        <v>88</v>
      </c>
      <c r="F70" s="45" t="s">
        <v>85</v>
      </c>
      <c r="G70" s="46">
        <v>132</v>
      </c>
      <c r="H70" s="47"/>
      <c r="I70" s="48">
        <f t="shared" si="79"/>
        <v>0</v>
      </c>
      <c r="J70" s="47"/>
      <c r="K70" s="48">
        <f t="shared" si="82"/>
        <v>0</v>
      </c>
      <c r="L70" s="48">
        <f t="shared" ref="L70:L73" si="87">H70+J70</f>
        <v>0</v>
      </c>
      <c r="M70" s="49">
        <f t="shared" si="73"/>
        <v>0</v>
      </c>
      <c r="N70" s="147">
        <f t="shared" ref="N70:N73" si="88">M70*G70</f>
        <v>0</v>
      </c>
      <c r="O70" s="16"/>
    </row>
    <row r="71" spans="1:15" s="5" customFormat="1" ht="85.5" outlineLevel="1" x14ac:dyDescent="0.2">
      <c r="A71" s="42" t="s">
        <v>137</v>
      </c>
      <c r="B71" s="42">
        <v>94279</v>
      </c>
      <c r="C71" s="61" t="s">
        <v>73</v>
      </c>
      <c r="D71" s="42" t="s">
        <v>197</v>
      </c>
      <c r="E71" s="62" t="s">
        <v>440</v>
      </c>
      <c r="F71" s="45" t="s">
        <v>23</v>
      </c>
      <c r="G71" s="46">
        <v>7.2</v>
      </c>
      <c r="H71" s="47"/>
      <c r="I71" s="48">
        <f t="shared" si="79"/>
        <v>0</v>
      </c>
      <c r="J71" s="47"/>
      <c r="K71" s="48">
        <f t="shared" si="82"/>
        <v>0</v>
      </c>
      <c r="L71" s="48">
        <f t="shared" si="87"/>
        <v>0</v>
      </c>
      <c r="M71" s="49">
        <f t="shared" si="73"/>
        <v>0</v>
      </c>
      <c r="N71" s="147">
        <f t="shared" si="88"/>
        <v>0</v>
      </c>
      <c r="O71" s="16"/>
    </row>
    <row r="72" spans="1:15" s="5" customFormat="1" ht="14.25" outlineLevel="1" x14ac:dyDescent="0.25">
      <c r="A72" s="42" t="s">
        <v>21</v>
      </c>
      <c r="B72" s="43" t="s">
        <v>47</v>
      </c>
      <c r="C72" s="43" t="s">
        <v>73</v>
      </c>
      <c r="D72" s="42" t="s">
        <v>428</v>
      </c>
      <c r="E72" s="44" t="s">
        <v>425</v>
      </c>
      <c r="F72" s="45" t="s">
        <v>110</v>
      </c>
      <c r="G72" s="46">
        <v>83</v>
      </c>
      <c r="H72" s="47"/>
      <c r="I72" s="48">
        <f t="shared" si="79"/>
        <v>0</v>
      </c>
      <c r="J72" s="47"/>
      <c r="K72" s="48">
        <f t="shared" si="82"/>
        <v>0</v>
      </c>
      <c r="L72" s="48">
        <f t="shared" si="87"/>
        <v>0</v>
      </c>
      <c r="M72" s="49">
        <f t="shared" si="73"/>
        <v>0</v>
      </c>
      <c r="N72" s="147">
        <f t="shared" si="88"/>
        <v>0</v>
      </c>
      <c r="O72" s="16"/>
    </row>
    <row r="73" spans="1:15" s="5" customFormat="1" ht="90" customHeight="1" outlineLevel="1" x14ac:dyDescent="0.25">
      <c r="A73" s="42" t="s">
        <v>137</v>
      </c>
      <c r="B73" s="50">
        <v>88441</v>
      </c>
      <c r="C73" s="43" t="s">
        <v>73</v>
      </c>
      <c r="D73" s="42" t="s">
        <v>437</v>
      </c>
      <c r="E73" s="44" t="s">
        <v>439</v>
      </c>
      <c r="F73" s="45" t="s">
        <v>426</v>
      </c>
      <c r="G73" s="46">
        <v>12</v>
      </c>
      <c r="H73" s="47"/>
      <c r="I73" s="48">
        <f t="shared" si="79"/>
        <v>0</v>
      </c>
      <c r="J73" s="47"/>
      <c r="K73" s="48">
        <f t="shared" si="82"/>
        <v>0</v>
      </c>
      <c r="L73" s="48">
        <f t="shared" si="87"/>
        <v>0</v>
      </c>
      <c r="M73" s="49">
        <f t="shared" si="73"/>
        <v>0</v>
      </c>
      <c r="N73" s="147">
        <f t="shared" si="88"/>
        <v>0</v>
      </c>
      <c r="O73" s="16"/>
    </row>
    <row r="74" spans="1:15" s="5" customFormat="1" ht="15" outlineLevel="1" x14ac:dyDescent="0.25">
      <c r="A74" s="167" t="s">
        <v>35</v>
      </c>
      <c r="B74" s="168"/>
      <c r="C74" s="168"/>
      <c r="D74" s="169"/>
      <c r="E74" s="155" t="s">
        <v>185</v>
      </c>
      <c r="F74" s="156"/>
      <c r="G74" s="156"/>
      <c r="H74" s="156"/>
      <c r="I74" s="156"/>
      <c r="J74" s="156"/>
      <c r="K74" s="156"/>
      <c r="L74" s="156"/>
      <c r="M74" s="157"/>
      <c r="N74" s="94">
        <f>SUM(N75:N83)</f>
        <v>0</v>
      </c>
      <c r="O74" s="16"/>
    </row>
    <row r="75" spans="1:15" s="5" customFormat="1" ht="42.75" outlineLevel="1" x14ac:dyDescent="0.25">
      <c r="A75" s="42" t="s">
        <v>11</v>
      </c>
      <c r="B75" s="43">
        <v>96527</v>
      </c>
      <c r="C75" s="43" t="s">
        <v>73</v>
      </c>
      <c r="D75" s="42" t="s">
        <v>198</v>
      </c>
      <c r="E75" s="44" t="s">
        <v>211</v>
      </c>
      <c r="F75" s="45" t="s">
        <v>12</v>
      </c>
      <c r="G75" s="46">
        <v>0.37</v>
      </c>
      <c r="H75" s="47"/>
      <c r="I75" s="48">
        <f t="shared" ref="I75:I80" si="89">G75*H75</f>
        <v>0</v>
      </c>
      <c r="J75" s="47"/>
      <c r="K75" s="48">
        <f t="shared" ref="K75:K80" si="90">J75*G75</f>
        <v>0</v>
      </c>
      <c r="L75" s="48">
        <f t="shared" ref="L75:L80" si="91">H75+J75</f>
        <v>0</v>
      </c>
      <c r="M75" s="49">
        <f t="shared" ref="M75:M83" si="92">IF(C75="BDI 1",(1+($H$318/100))*L75,(1+($H$319/100))*L75)</f>
        <v>0</v>
      </c>
      <c r="N75" s="147">
        <f t="shared" ref="N75:N80" si="93">M75*G75</f>
        <v>0</v>
      </c>
      <c r="O75" s="16"/>
    </row>
    <row r="76" spans="1:15" s="5" customFormat="1" ht="57" outlineLevel="1" x14ac:dyDescent="0.25">
      <c r="A76" s="42" t="s">
        <v>11</v>
      </c>
      <c r="B76" s="43">
        <v>96542</v>
      </c>
      <c r="C76" s="43" t="s">
        <v>73</v>
      </c>
      <c r="D76" s="42" t="s">
        <v>199</v>
      </c>
      <c r="E76" s="44" t="s">
        <v>213</v>
      </c>
      <c r="F76" s="45" t="s">
        <v>9</v>
      </c>
      <c r="G76" s="46">
        <v>7.36</v>
      </c>
      <c r="H76" s="47"/>
      <c r="I76" s="48">
        <f t="shared" si="89"/>
        <v>0</v>
      </c>
      <c r="J76" s="47"/>
      <c r="K76" s="48">
        <f t="shared" si="90"/>
        <v>0</v>
      </c>
      <c r="L76" s="48">
        <f t="shared" si="91"/>
        <v>0</v>
      </c>
      <c r="M76" s="49">
        <f t="shared" si="92"/>
        <v>0</v>
      </c>
      <c r="N76" s="147">
        <f t="shared" si="93"/>
        <v>0</v>
      </c>
      <c r="O76" s="16"/>
    </row>
    <row r="77" spans="1:15" s="5" customFormat="1" ht="42.75" outlineLevel="1" x14ac:dyDescent="0.25">
      <c r="A77" s="42" t="s">
        <v>11</v>
      </c>
      <c r="B77" s="43">
        <v>96557</v>
      </c>
      <c r="C77" s="43" t="s">
        <v>73</v>
      </c>
      <c r="D77" s="42" t="s">
        <v>200</v>
      </c>
      <c r="E77" s="44" t="s">
        <v>29</v>
      </c>
      <c r="F77" s="45" t="s">
        <v>12</v>
      </c>
      <c r="G77" s="46">
        <v>0.37</v>
      </c>
      <c r="H77" s="47"/>
      <c r="I77" s="48">
        <f t="shared" si="89"/>
        <v>0</v>
      </c>
      <c r="J77" s="47"/>
      <c r="K77" s="48">
        <f t="shared" si="90"/>
        <v>0</v>
      </c>
      <c r="L77" s="48">
        <f t="shared" si="91"/>
        <v>0</v>
      </c>
      <c r="M77" s="49">
        <f t="shared" si="92"/>
        <v>0</v>
      </c>
      <c r="N77" s="147">
        <f t="shared" si="93"/>
        <v>0</v>
      </c>
      <c r="O77" s="16"/>
    </row>
    <row r="78" spans="1:15" s="5" customFormat="1" ht="57" outlineLevel="1" x14ac:dyDescent="0.25">
      <c r="A78" s="42" t="s">
        <v>11</v>
      </c>
      <c r="B78" s="43">
        <v>87504</v>
      </c>
      <c r="C78" s="43" t="s">
        <v>73</v>
      </c>
      <c r="D78" s="42" t="s">
        <v>201</v>
      </c>
      <c r="E78" s="44" t="s">
        <v>101</v>
      </c>
      <c r="F78" s="45" t="s">
        <v>9</v>
      </c>
      <c r="G78" s="46">
        <v>3.5</v>
      </c>
      <c r="H78" s="47"/>
      <c r="I78" s="48">
        <f t="shared" si="89"/>
        <v>0</v>
      </c>
      <c r="J78" s="47"/>
      <c r="K78" s="48">
        <f t="shared" si="90"/>
        <v>0</v>
      </c>
      <c r="L78" s="48">
        <f t="shared" si="91"/>
        <v>0</v>
      </c>
      <c r="M78" s="49">
        <f t="shared" si="92"/>
        <v>0</v>
      </c>
      <c r="N78" s="147">
        <f t="shared" si="93"/>
        <v>0</v>
      </c>
      <c r="O78" s="16"/>
    </row>
    <row r="79" spans="1:15" s="5" customFormat="1" ht="57" outlineLevel="1" x14ac:dyDescent="0.25">
      <c r="A79" s="42" t="s">
        <v>11</v>
      </c>
      <c r="B79" s="43">
        <v>87894</v>
      </c>
      <c r="C79" s="43" t="s">
        <v>73</v>
      </c>
      <c r="D79" s="42" t="s">
        <v>202</v>
      </c>
      <c r="E79" s="44" t="s">
        <v>102</v>
      </c>
      <c r="F79" s="45" t="s">
        <v>9</v>
      </c>
      <c r="G79" s="46">
        <v>9.1999999999999993</v>
      </c>
      <c r="H79" s="47"/>
      <c r="I79" s="48">
        <f t="shared" si="89"/>
        <v>0</v>
      </c>
      <c r="J79" s="47"/>
      <c r="K79" s="48">
        <f t="shared" si="90"/>
        <v>0</v>
      </c>
      <c r="L79" s="48">
        <f t="shared" si="91"/>
        <v>0</v>
      </c>
      <c r="M79" s="49">
        <f t="shared" si="92"/>
        <v>0</v>
      </c>
      <c r="N79" s="147">
        <f t="shared" si="93"/>
        <v>0</v>
      </c>
      <c r="O79" s="16"/>
    </row>
    <row r="80" spans="1:15" s="5" customFormat="1" ht="57" outlineLevel="1" x14ac:dyDescent="0.25">
      <c r="A80" s="42" t="s">
        <v>11</v>
      </c>
      <c r="B80" s="43">
        <v>87794</v>
      </c>
      <c r="C80" s="43" t="s">
        <v>73</v>
      </c>
      <c r="D80" s="42" t="s">
        <v>203</v>
      </c>
      <c r="E80" s="44" t="s">
        <v>103</v>
      </c>
      <c r="F80" s="45" t="s">
        <v>9</v>
      </c>
      <c r="G80" s="46">
        <v>9.1999999999999993</v>
      </c>
      <c r="H80" s="47"/>
      <c r="I80" s="48">
        <f t="shared" si="89"/>
        <v>0</v>
      </c>
      <c r="J80" s="47"/>
      <c r="K80" s="48">
        <f t="shared" si="90"/>
        <v>0</v>
      </c>
      <c r="L80" s="48">
        <f t="shared" si="91"/>
        <v>0</v>
      </c>
      <c r="M80" s="49">
        <f t="shared" si="92"/>
        <v>0</v>
      </c>
      <c r="N80" s="147">
        <f t="shared" si="93"/>
        <v>0</v>
      </c>
      <c r="O80" s="16"/>
    </row>
    <row r="81" spans="1:15" s="5" customFormat="1" ht="28.5" outlineLevel="1" x14ac:dyDescent="0.25">
      <c r="A81" s="42" t="s">
        <v>11</v>
      </c>
      <c r="B81" s="43">
        <v>88485</v>
      </c>
      <c r="C81" s="43" t="s">
        <v>73</v>
      </c>
      <c r="D81" s="42" t="s">
        <v>204</v>
      </c>
      <c r="E81" s="44" t="s">
        <v>30</v>
      </c>
      <c r="F81" s="45" t="s">
        <v>9</v>
      </c>
      <c r="G81" s="46">
        <v>9.1999999999999993</v>
      </c>
      <c r="H81" s="47"/>
      <c r="I81" s="48">
        <f>G81*H81</f>
        <v>0</v>
      </c>
      <c r="J81" s="47"/>
      <c r="K81" s="48">
        <f>J81*G81</f>
        <v>0</v>
      </c>
      <c r="L81" s="48">
        <f>H81+J81</f>
        <v>0</v>
      </c>
      <c r="M81" s="49">
        <f t="shared" si="92"/>
        <v>0</v>
      </c>
      <c r="N81" s="147">
        <f>M81*G81</f>
        <v>0</v>
      </c>
      <c r="O81" s="16"/>
    </row>
    <row r="82" spans="1:15" s="5" customFormat="1" ht="28.5" outlineLevel="1" x14ac:dyDescent="0.25">
      <c r="A82" s="42" t="s">
        <v>11</v>
      </c>
      <c r="B82" s="43">
        <v>88489</v>
      </c>
      <c r="C82" s="43" t="s">
        <v>73</v>
      </c>
      <c r="D82" s="42" t="s">
        <v>205</v>
      </c>
      <c r="E82" s="44" t="s">
        <v>49</v>
      </c>
      <c r="F82" s="45" t="s">
        <v>9</v>
      </c>
      <c r="G82" s="46">
        <v>9.1999999999999993</v>
      </c>
      <c r="H82" s="47"/>
      <c r="I82" s="48">
        <f>G82*H82</f>
        <v>0</v>
      </c>
      <c r="J82" s="47"/>
      <c r="K82" s="48">
        <f>J82*G82</f>
        <v>0</v>
      </c>
      <c r="L82" s="48">
        <f>H82+J82</f>
        <v>0</v>
      </c>
      <c r="M82" s="49">
        <f t="shared" si="92"/>
        <v>0</v>
      </c>
      <c r="N82" s="147">
        <f>M82*G82</f>
        <v>0</v>
      </c>
      <c r="O82" s="16"/>
    </row>
    <row r="83" spans="1:15" s="5" customFormat="1" ht="28.5" outlineLevel="1" x14ac:dyDescent="0.25">
      <c r="A83" s="42" t="s">
        <v>11</v>
      </c>
      <c r="B83" s="43">
        <v>97635</v>
      </c>
      <c r="C83" s="43" t="s">
        <v>73</v>
      </c>
      <c r="D83" s="42" t="s">
        <v>206</v>
      </c>
      <c r="E83" s="44" t="s">
        <v>186</v>
      </c>
      <c r="F83" s="45" t="s">
        <v>9</v>
      </c>
      <c r="G83" s="46">
        <v>4.8</v>
      </c>
      <c r="H83" s="47"/>
      <c r="I83" s="48">
        <f t="shared" ref="I83" si="94">G83*H83</f>
        <v>0</v>
      </c>
      <c r="J83" s="47"/>
      <c r="K83" s="48">
        <f>J83*G83</f>
        <v>0</v>
      </c>
      <c r="L83" s="48">
        <f t="shared" ref="L83" si="95">H83+J83</f>
        <v>0</v>
      </c>
      <c r="M83" s="49">
        <f t="shared" si="92"/>
        <v>0</v>
      </c>
      <c r="N83" s="147">
        <f>M83*G83</f>
        <v>0</v>
      </c>
      <c r="O83" s="16"/>
    </row>
    <row r="84" spans="1:15" s="5" customFormat="1" ht="15" outlineLevel="1" x14ac:dyDescent="0.25">
      <c r="A84" s="167" t="s">
        <v>36</v>
      </c>
      <c r="B84" s="168"/>
      <c r="C84" s="168"/>
      <c r="D84" s="169"/>
      <c r="E84" s="155" t="s">
        <v>210</v>
      </c>
      <c r="F84" s="156"/>
      <c r="G84" s="156"/>
      <c r="H84" s="156"/>
      <c r="I84" s="156"/>
      <c r="J84" s="156"/>
      <c r="K84" s="156"/>
      <c r="L84" s="156"/>
      <c r="M84" s="157"/>
      <c r="N84" s="99">
        <f>SUM(N85:N97)</f>
        <v>0</v>
      </c>
      <c r="O84" s="16"/>
    </row>
    <row r="85" spans="1:15" s="5" customFormat="1" ht="46.5" customHeight="1" outlineLevel="1" x14ac:dyDescent="0.25">
      <c r="A85" s="42" t="s">
        <v>11</v>
      </c>
      <c r="B85" s="43">
        <v>96527</v>
      </c>
      <c r="C85" s="43" t="s">
        <v>73</v>
      </c>
      <c r="D85" s="42" t="s">
        <v>207</v>
      </c>
      <c r="E85" s="44" t="s">
        <v>212</v>
      </c>
      <c r="F85" s="45" t="s">
        <v>12</v>
      </c>
      <c r="G85" s="46">
        <v>1.33</v>
      </c>
      <c r="H85" s="47"/>
      <c r="I85" s="48">
        <f t="shared" ref="I85:I97" si="96">G85*H85</f>
        <v>0</v>
      </c>
      <c r="J85" s="47"/>
      <c r="K85" s="48">
        <f t="shared" ref="K85:K92" si="97">J85*G85</f>
        <v>0</v>
      </c>
      <c r="L85" s="48">
        <f t="shared" ref="L85:L92" si="98">H85+J85</f>
        <v>0</v>
      </c>
      <c r="M85" s="49">
        <f>IF(C85="BDI 1",(1+($H$318/100))*L85,(1+($H$319/100))*L85)</f>
        <v>0</v>
      </c>
      <c r="N85" s="147">
        <f t="shared" ref="N85:N92" si="99">M85*G85</f>
        <v>0</v>
      </c>
      <c r="O85" s="16"/>
    </row>
    <row r="86" spans="1:15" s="5" customFormat="1" ht="29.25" customHeight="1" outlineLevel="1" x14ac:dyDescent="0.2">
      <c r="A86" s="42" t="s">
        <v>11</v>
      </c>
      <c r="B86" s="42">
        <v>95445</v>
      </c>
      <c r="C86" s="43" t="s">
        <v>73</v>
      </c>
      <c r="D86" s="42" t="s">
        <v>208</v>
      </c>
      <c r="E86" s="62" t="s">
        <v>263</v>
      </c>
      <c r="F86" s="45" t="s">
        <v>111</v>
      </c>
      <c r="G86" s="46">
        <v>31.45</v>
      </c>
      <c r="H86" s="47"/>
      <c r="I86" s="48">
        <f t="shared" si="96"/>
        <v>0</v>
      </c>
      <c r="J86" s="47"/>
      <c r="K86" s="48">
        <f t="shared" si="97"/>
        <v>0</v>
      </c>
      <c r="L86" s="48">
        <f t="shared" si="98"/>
        <v>0</v>
      </c>
      <c r="M86" s="49">
        <f>IF(C86="BDI 1",(1+($H$318/100))*L86,(1+($H$319/100))*L86)</f>
        <v>0</v>
      </c>
      <c r="N86" s="147">
        <f t="shared" si="99"/>
        <v>0</v>
      </c>
      <c r="O86" s="16"/>
    </row>
    <row r="87" spans="1:15" s="5" customFormat="1" ht="30" customHeight="1" outlineLevel="1" x14ac:dyDescent="0.25">
      <c r="A87" s="42" t="s">
        <v>11</v>
      </c>
      <c r="B87" s="43">
        <v>96544</v>
      </c>
      <c r="C87" s="43" t="s">
        <v>73</v>
      </c>
      <c r="D87" s="42" t="s">
        <v>209</v>
      </c>
      <c r="E87" s="44" t="s">
        <v>262</v>
      </c>
      <c r="F87" s="45" t="s">
        <v>104</v>
      </c>
      <c r="G87" s="63">
        <v>65.260000000000005</v>
      </c>
      <c r="H87" s="47"/>
      <c r="I87" s="48">
        <f t="shared" si="96"/>
        <v>0</v>
      </c>
      <c r="J87" s="47"/>
      <c r="K87" s="48">
        <f t="shared" si="97"/>
        <v>0</v>
      </c>
      <c r="L87" s="48">
        <f t="shared" si="98"/>
        <v>0</v>
      </c>
      <c r="M87" s="49">
        <f t="shared" ref="M87" si="100">IF(C87="BDI 1",(1+($H$97/100))*L87,(1+($H$98/100))*L87)</f>
        <v>0</v>
      </c>
      <c r="N87" s="147">
        <f t="shared" si="99"/>
        <v>0</v>
      </c>
      <c r="O87" s="16"/>
    </row>
    <row r="88" spans="1:15" s="5" customFormat="1" ht="57" outlineLevel="1" x14ac:dyDescent="0.25">
      <c r="A88" s="42" t="s">
        <v>11</v>
      </c>
      <c r="B88" s="43">
        <v>96542</v>
      </c>
      <c r="C88" s="43" t="s">
        <v>73</v>
      </c>
      <c r="D88" s="42" t="s">
        <v>217</v>
      </c>
      <c r="E88" s="44" t="s">
        <v>238</v>
      </c>
      <c r="F88" s="45" t="s">
        <v>9</v>
      </c>
      <c r="G88" s="46">
        <v>26.64</v>
      </c>
      <c r="H88" s="47"/>
      <c r="I88" s="48">
        <f t="shared" si="96"/>
        <v>0</v>
      </c>
      <c r="J88" s="47"/>
      <c r="K88" s="48">
        <f t="shared" si="97"/>
        <v>0</v>
      </c>
      <c r="L88" s="48">
        <f t="shared" si="98"/>
        <v>0</v>
      </c>
      <c r="M88" s="49">
        <f t="shared" ref="M88:M97" si="101">IF(C88="BDI 1",(1+($H$318/100))*L88,(1+($H$319/100))*L88)</f>
        <v>0</v>
      </c>
      <c r="N88" s="147">
        <f t="shared" si="99"/>
        <v>0</v>
      </c>
      <c r="O88" s="16"/>
    </row>
    <row r="89" spans="1:15" s="5" customFormat="1" ht="42.75" outlineLevel="1" x14ac:dyDescent="0.25">
      <c r="A89" s="42" t="s">
        <v>11</v>
      </c>
      <c r="B89" s="43">
        <v>96557</v>
      </c>
      <c r="C89" s="43" t="s">
        <v>73</v>
      </c>
      <c r="D89" s="42" t="s">
        <v>218</v>
      </c>
      <c r="E89" s="44" t="s">
        <v>29</v>
      </c>
      <c r="F89" s="45" t="s">
        <v>12</v>
      </c>
      <c r="G89" s="46">
        <v>1.33</v>
      </c>
      <c r="H89" s="47"/>
      <c r="I89" s="48">
        <f t="shared" si="96"/>
        <v>0</v>
      </c>
      <c r="J89" s="47"/>
      <c r="K89" s="48">
        <f t="shared" si="97"/>
        <v>0</v>
      </c>
      <c r="L89" s="48">
        <f t="shared" si="98"/>
        <v>0</v>
      </c>
      <c r="M89" s="49">
        <f t="shared" si="101"/>
        <v>0</v>
      </c>
      <c r="N89" s="147">
        <f t="shared" si="99"/>
        <v>0</v>
      </c>
      <c r="O89" s="16"/>
    </row>
    <row r="90" spans="1:15" s="5" customFormat="1" ht="57" outlineLevel="1" x14ac:dyDescent="0.25">
      <c r="A90" s="42" t="s">
        <v>11</v>
      </c>
      <c r="B90" s="43">
        <v>87504</v>
      </c>
      <c r="C90" s="43" t="s">
        <v>73</v>
      </c>
      <c r="D90" s="42" t="s">
        <v>219</v>
      </c>
      <c r="E90" s="44" t="s">
        <v>101</v>
      </c>
      <c r="F90" s="45" t="s">
        <v>9</v>
      </c>
      <c r="G90" s="46">
        <v>12.65</v>
      </c>
      <c r="H90" s="47"/>
      <c r="I90" s="48">
        <f t="shared" si="96"/>
        <v>0</v>
      </c>
      <c r="J90" s="47"/>
      <c r="K90" s="48">
        <f t="shared" si="97"/>
        <v>0</v>
      </c>
      <c r="L90" s="48">
        <f t="shared" si="98"/>
        <v>0</v>
      </c>
      <c r="M90" s="49">
        <f t="shared" si="101"/>
        <v>0</v>
      </c>
      <c r="N90" s="147">
        <f t="shared" si="99"/>
        <v>0</v>
      </c>
      <c r="O90" s="16"/>
    </row>
    <row r="91" spans="1:15" s="5" customFormat="1" ht="57" outlineLevel="1" x14ac:dyDescent="0.25">
      <c r="A91" s="42" t="s">
        <v>11</v>
      </c>
      <c r="B91" s="43">
        <v>87894</v>
      </c>
      <c r="C91" s="43" t="s">
        <v>73</v>
      </c>
      <c r="D91" s="42" t="s">
        <v>220</v>
      </c>
      <c r="E91" s="44" t="s">
        <v>102</v>
      </c>
      <c r="F91" s="45" t="s">
        <v>9</v>
      </c>
      <c r="G91" s="46">
        <v>33.299999999999997</v>
      </c>
      <c r="H91" s="47"/>
      <c r="I91" s="48">
        <f t="shared" si="96"/>
        <v>0</v>
      </c>
      <c r="J91" s="47"/>
      <c r="K91" s="48">
        <f t="shared" si="97"/>
        <v>0</v>
      </c>
      <c r="L91" s="48">
        <f t="shared" si="98"/>
        <v>0</v>
      </c>
      <c r="M91" s="49">
        <f t="shared" si="101"/>
        <v>0</v>
      </c>
      <c r="N91" s="147">
        <f t="shared" si="99"/>
        <v>0</v>
      </c>
      <c r="O91" s="16"/>
    </row>
    <row r="92" spans="1:15" s="5" customFormat="1" ht="57" outlineLevel="1" x14ac:dyDescent="0.25">
      <c r="A92" s="42" t="s">
        <v>11</v>
      </c>
      <c r="B92" s="43">
        <v>87794</v>
      </c>
      <c r="C92" s="43" t="s">
        <v>73</v>
      </c>
      <c r="D92" s="42" t="s">
        <v>221</v>
      </c>
      <c r="E92" s="44" t="s">
        <v>103</v>
      </c>
      <c r="F92" s="45" t="s">
        <v>9</v>
      </c>
      <c r="G92" s="46">
        <v>33.299999999999997</v>
      </c>
      <c r="H92" s="47"/>
      <c r="I92" s="48">
        <f t="shared" si="96"/>
        <v>0</v>
      </c>
      <c r="J92" s="47"/>
      <c r="K92" s="48">
        <f t="shared" si="97"/>
        <v>0</v>
      </c>
      <c r="L92" s="48">
        <f t="shared" si="98"/>
        <v>0</v>
      </c>
      <c r="M92" s="49">
        <f t="shared" si="101"/>
        <v>0</v>
      </c>
      <c r="N92" s="147">
        <f t="shared" si="99"/>
        <v>0</v>
      </c>
      <c r="O92" s="16"/>
    </row>
    <row r="93" spans="1:15" s="5" customFormat="1" ht="28.5" outlineLevel="1" x14ac:dyDescent="0.25">
      <c r="A93" s="42" t="s">
        <v>11</v>
      </c>
      <c r="B93" s="43">
        <v>88485</v>
      </c>
      <c r="C93" s="43" t="s">
        <v>73</v>
      </c>
      <c r="D93" s="42" t="s">
        <v>222</v>
      </c>
      <c r="E93" s="44" t="s">
        <v>30</v>
      </c>
      <c r="F93" s="45" t="s">
        <v>9</v>
      </c>
      <c r="G93" s="46">
        <v>33.299999999999997</v>
      </c>
      <c r="H93" s="47"/>
      <c r="I93" s="48">
        <f t="shared" si="96"/>
        <v>0</v>
      </c>
      <c r="J93" s="47"/>
      <c r="K93" s="48">
        <f>J93*G93</f>
        <v>0</v>
      </c>
      <c r="L93" s="48">
        <f>H93+J93</f>
        <v>0</v>
      </c>
      <c r="M93" s="49">
        <f t="shared" si="101"/>
        <v>0</v>
      </c>
      <c r="N93" s="147">
        <f>M93*G93</f>
        <v>0</v>
      </c>
      <c r="O93" s="16"/>
    </row>
    <row r="94" spans="1:15" s="5" customFormat="1" ht="28.5" outlineLevel="1" x14ac:dyDescent="0.25">
      <c r="A94" s="42" t="s">
        <v>11</v>
      </c>
      <c r="B94" s="43">
        <v>88489</v>
      </c>
      <c r="C94" s="43" t="s">
        <v>73</v>
      </c>
      <c r="D94" s="42" t="s">
        <v>223</v>
      </c>
      <c r="E94" s="44" t="s">
        <v>49</v>
      </c>
      <c r="F94" s="45" t="s">
        <v>12</v>
      </c>
      <c r="G94" s="46">
        <v>33.299999999999997</v>
      </c>
      <c r="H94" s="47"/>
      <c r="I94" s="48">
        <f t="shared" si="96"/>
        <v>0</v>
      </c>
      <c r="J94" s="47"/>
      <c r="K94" s="48">
        <f>J94*G94</f>
        <v>0</v>
      </c>
      <c r="L94" s="48">
        <f>H94+J94</f>
        <v>0</v>
      </c>
      <c r="M94" s="49">
        <f t="shared" si="101"/>
        <v>0</v>
      </c>
      <c r="N94" s="147">
        <f>M94*G94</f>
        <v>0</v>
      </c>
      <c r="O94" s="16"/>
    </row>
    <row r="95" spans="1:15" s="5" customFormat="1" ht="47.25" customHeight="1" outlineLevel="1" x14ac:dyDescent="0.25">
      <c r="A95" s="42" t="s">
        <v>11</v>
      </c>
      <c r="B95" s="43">
        <v>97635</v>
      </c>
      <c r="C95" s="43" t="s">
        <v>73</v>
      </c>
      <c r="D95" s="42" t="s">
        <v>224</v>
      </c>
      <c r="E95" s="44" t="s">
        <v>214</v>
      </c>
      <c r="F95" s="45" t="s">
        <v>9</v>
      </c>
      <c r="G95" s="46">
        <v>1.62</v>
      </c>
      <c r="H95" s="47"/>
      <c r="I95" s="48">
        <f t="shared" si="96"/>
        <v>0</v>
      </c>
      <c r="J95" s="47"/>
      <c r="K95" s="48">
        <f>J95*G95</f>
        <v>0</v>
      </c>
      <c r="L95" s="48">
        <f t="shared" ref="L95:L97" si="102">H95+J95</f>
        <v>0</v>
      </c>
      <c r="M95" s="49">
        <f t="shared" si="101"/>
        <v>0</v>
      </c>
      <c r="N95" s="147">
        <f>M95*G95</f>
        <v>0</v>
      </c>
      <c r="O95" s="16"/>
    </row>
    <row r="96" spans="1:15" s="5" customFormat="1" ht="21.75" customHeight="1" outlineLevel="1" x14ac:dyDescent="0.25">
      <c r="A96" s="42" t="s">
        <v>11</v>
      </c>
      <c r="B96" s="43">
        <v>370</v>
      </c>
      <c r="C96" s="43" t="s">
        <v>74</v>
      </c>
      <c r="D96" s="42" t="s">
        <v>280</v>
      </c>
      <c r="E96" s="44" t="s">
        <v>215</v>
      </c>
      <c r="F96" s="45" t="s">
        <v>12</v>
      </c>
      <c r="G96" s="46">
        <v>22.26</v>
      </c>
      <c r="H96" s="47"/>
      <c r="I96" s="48">
        <f t="shared" si="96"/>
        <v>0</v>
      </c>
      <c r="J96" s="47"/>
      <c r="K96" s="48">
        <f t="shared" ref="K96:K97" si="103">J96*G96</f>
        <v>0</v>
      </c>
      <c r="L96" s="48">
        <f t="shared" si="102"/>
        <v>0</v>
      </c>
      <c r="M96" s="49">
        <f t="shared" si="101"/>
        <v>0</v>
      </c>
      <c r="N96" s="147">
        <f>M96*G96</f>
        <v>0</v>
      </c>
      <c r="O96" s="16"/>
    </row>
    <row r="97" spans="1:15" s="5" customFormat="1" ht="28.5" outlineLevel="1" x14ac:dyDescent="0.25">
      <c r="A97" s="42" t="s">
        <v>11</v>
      </c>
      <c r="B97" s="43">
        <v>10731</v>
      </c>
      <c r="C97" s="43" t="s">
        <v>73</v>
      </c>
      <c r="D97" s="42" t="s">
        <v>281</v>
      </c>
      <c r="E97" s="44" t="s">
        <v>216</v>
      </c>
      <c r="F97" s="45" t="s">
        <v>110</v>
      </c>
      <c r="G97" s="46">
        <v>2</v>
      </c>
      <c r="H97" s="47"/>
      <c r="I97" s="48">
        <f t="shared" si="96"/>
        <v>0</v>
      </c>
      <c r="J97" s="47"/>
      <c r="K97" s="48">
        <f t="shared" si="103"/>
        <v>0</v>
      </c>
      <c r="L97" s="48">
        <f t="shared" si="102"/>
        <v>0</v>
      </c>
      <c r="M97" s="49">
        <f t="shared" si="101"/>
        <v>0</v>
      </c>
      <c r="N97" s="147">
        <f t="shared" ref="N97" si="104">M97*G97</f>
        <v>0</v>
      </c>
      <c r="O97" s="16"/>
    </row>
    <row r="98" spans="1:15" s="5" customFormat="1" ht="15" outlineLevel="1" x14ac:dyDescent="0.25">
      <c r="A98" s="167" t="s">
        <v>37</v>
      </c>
      <c r="B98" s="168"/>
      <c r="C98" s="168"/>
      <c r="D98" s="169"/>
      <c r="E98" s="155" t="s">
        <v>46</v>
      </c>
      <c r="F98" s="156"/>
      <c r="G98" s="156"/>
      <c r="H98" s="156"/>
      <c r="I98" s="156"/>
      <c r="J98" s="156"/>
      <c r="K98" s="156"/>
      <c r="L98" s="156"/>
      <c r="M98" s="157"/>
      <c r="N98" s="94">
        <f>SUM(N100,N99)</f>
        <v>0</v>
      </c>
      <c r="O98" s="16"/>
    </row>
    <row r="99" spans="1:15" s="5" customFormat="1" ht="28.5" outlineLevel="1" x14ac:dyDescent="0.25">
      <c r="A99" s="42" t="s">
        <v>21</v>
      </c>
      <c r="B99" s="43" t="s">
        <v>47</v>
      </c>
      <c r="C99" s="43" t="s">
        <v>74</v>
      </c>
      <c r="D99" s="42" t="s">
        <v>225</v>
      </c>
      <c r="E99" s="44" t="s">
        <v>109</v>
      </c>
      <c r="F99" s="45" t="s">
        <v>2</v>
      </c>
      <c r="G99" s="46">
        <v>7</v>
      </c>
      <c r="H99" s="47"/>
      <c r="I99" s="48">
        <f t="shared" ref="I99" si="105">G99*H99</f>
        <v>0</v>
      </c>
      <c r="J99" s="47"/>
      <c r="K99" s="48">
        <f t="shared" ref="K99" si="106">J99*G99</f>
        <v>0</v>
      </c>
      <c r="L99" s="48">
        <f t="shared" ref="L99" si="107">H99+J99</f>
        <v>0</v>
      </c>
      <c r="M99" s="49">
        <f>IF(C99="BDI 1",(1+($H$318/100))*L99,(1+($H$319/100))*L99)</f>
        <v>0</v>
      </c>
      <c r="N99" s="147">
        <f t="shared" ref="N99" si="108">M99*G99</f>
        <v>0</v>
      </c>
      <c r="O99" s="16"/>
    </row>
    <row r="100" spans="1:15" s="5" customFormat="1" ht="28.5" outlineLevel="1" x14ac:dyDescent="0.25">
      <c r="A100" s="85" t="s">
        <v>21</v>
      </c>
      <c r="B100" s="85" t="s">
        <v>47</v>
      </c>
      <c r="C100" s="85" t="s">
        <v>74</v>
      </c>
      <c r="D100" s="42" t="s">
        <v>282</v>
      </c>
      <c r="E100" s="137" t="s">
        <v>184</v>
      </c>
      <c r="F100" s="87" t="s">
        <v>2</v>
      </c>
      <c r="G100" s="88">
        <v>4</v>
      </c>
      <c r="H100" s="89"/>
      <c r="I100" s="138">
        <f t="shared" ref="I100" si="109">G100*H100</f>
        <v>0</v>
      </c>
      <c r="J100" s="89"/>
      <c r="K100" s="138">
        <f t="shared" ref="K100" si="110">J100*G100</f>
        <v>0</v>
      </c>
      <c r="L100" s="138">
        <f t="shared" ref="L100" si="111">H100+J100</f>
        <v>0</v>
      </c>
      <c r="M100" s="139">
        <f>IF(C100="BDI 1",(1+($H$318/100))*L100,(1+($H$319/100))*L100)</f>
        <v>0</v>
      </c>
      <c r="N100" s="147">
        <f t="shared" ref="N100" si="112">M100*G100</f>
        <v>0</v>
      </c>
      <c r="O100" s="16"/>
    </row>
    <row r="101" spans="1:15" s="5" customFormat="1" ht="15" outlineLevel="1" x14ac:dyDescent="0.25">
      <c r="A101" s="167" t="s">
        <v>38</v>
      </c>
      <c r="B101" s="168"/>
      <c r="C101" s="168"/>
      <c r="D101" s="169"/>
      <c r="E101" s="155" t="s">
        <v>226</v>
      </c>
      <c r="F101" s="156"/>
      <c r="G101" s="156"/>
      <c r="H101" s="156"/>
      <c r="I101" s="156"/>
      <c r="J101" s="156"/>
      <c r="K101" s="156"/>
      <c r="L101" s="156"/>
      <c r="M101" s="157"/>
      <c r="N101" s="94">
        <f>SUM(N102:N103)</f>
        <v>0</v>
      </c>
      <c r="O101" s="16"/>
    </row>
    <row r="102" spans="1:15" s="5" customFormat="1" ht="42.75" outlineLevel="1" x14ac:dyDescent="0.25">
      <c r="A102" s="42" t="s">
        <v>21</v>
      </c>
      <c r="B102" s="43" t="s">
        <v>47</v>
      </c>
      <c r="C102" s="43" t="s">
        <v>74</v>
      </c>
      <c r="D102" s="42" t="s">
        <v>227</v>
      </c>
      <c r="E102" s="44" t="s">
        <v>441</v>
      </c>
      <c r="F102" s="45" t="s">
        <v>118</v>
      </c>
      <c r="G102" s="46">
        <v>2</v>
      </c>
      <c r="H102" s="47"/>
      <c r="I102" s="48">
        <f t="shared" ref="I102" si="113">G102*H102</f>
        <v>0</v>
      </c>
      <c r="J102" s="47"/>
      <c r="K102" s="48">
        <f t="shared" ref="K102" si="114">J102*G102</f>
        <v>0</v>
      </c>
      <c r="L102" s="48">
        <f t="shared" ref="L102" si="115">H102+J102</f>
        <v>0</v>
      </c>
      <c r="M102" s="49">
        <f>IF(C102="BDI 1",(1+($H$318/100))*L102,(1+($H$319/100))*L102)</f>
        <v>0</v>
      </c>
      <c r="N102" s="147">
        <f t="shared" ref="N102" si="116">M102*G102</f>
        <v>0</v>
      </c>
      <c r="O102" s="16"/>
    </row>
    <row r="103" spans="1:15" s="5" customFormat="1" ht="42.75" outlineLevel="1" x14ac:dyDescent="0.25">
      <c r="A103" s="42" t="s">
        <v>21</v>
      </c>
      <c r="B103" s="43" t="s">
        <v>47</v>
      </c>
      <c r="C103" s="43" t="s">
        <v>74</v>
      </c>
      <c r="D103" s="42" t="s">
        <v>283</v>
      </c>
      <c r="E103" s="44" t="s">
        <v>234</v>
      </c>
      <c r="F103" s="45" t="s">
        <v>118</v>
      </c>
      <c r="G103" s="46">
        <v>6</v>
      </c>
      <c r="H103" s="47"/>
      <c r="I103" s="48">
        <f t="shared" ref="I103" si="117">G103*H103</f>
        <v>0</v>
      </c>
      <c r="J103" s="47"/>
      <c r="K103" s="48">
        <f t="shared" ref="K103" si="118">J103*G103</f>
        <v>0</v>
      </c>
      <c r="L103" s="48">
        <f t="shared" ref="L103" si="119">H103+J103</f>
        <v>0</v>
      </c>
      <c r="M103" s="49">
        <f>IF(C103="BDI 1",(1+($H$318/100))*L103,(1+($H$319/100))*L103)</f>
        <v>0</v>
      </c>
      <c r="N103" s="147">
        <f t="shared" ref="N103" si="120">M103*G103</f>
        <v>0</v>
      </c>
      <c r="O103" s="16"/>
    </row>
    <row r="104" spans="1:15" s="5" customFormat="1" ht="15" outlineLevel="1" x14ac:dyDescent="0.25">
      <c r="A104" s="167" t="s">
        <v>39</v>
      </c>
      <c r="B104" s="168"/>
      <c r="C104" s="168"/>
      <c r="D104" s="169"/>
      <c r="E104" s="155" t="s">
        <v>119</v>
      </c>
      <c r="F104" s="156"/>
      <c r="G104" s="156"/>
      <c r="H104" s="156"/>
      <c r="I104" s="156"/>
      <c r="J104" s="156"/>
      <c r="K104" s="156"/>
      <c r="L104" s="156"/>
      <c r="M104" s="156"/>
      <c r="N104" s="57">
        <f>SUM(N105:N110)</f>
        <v>0</v>
      </c>
      <c r="O104" s="16"/>
    </row>
    <row r="105" spans="1:15" s="5" customFormat="1" ht="14.25" outlineLevel="1" x14ac:dyDescent="0.25">
      <c r="A105" s="42" t="s">
        <v>21</v>
      </c>
      <c r="B105" s="43" t="s">
        <v>47</v>
      </c>
      <c r="C105" s="43" t="s">
        <v>74</v>
      </c>
      <c r="D105" s="42" t="s">
        <v>228</v>
      </c>
      <c r="E105" s="44" t="s">
        <v>41</v>
      </c>
      <c r="F105" s="45" t="s">
        <v>2</v>
      </c>
      <c r="G105" s="46">
        <v>18</v>
      </c>
      <c r="H105" s="47"/>
      <c r="I105" s="48">
        <f t="shared" ref="I105" si="121">G105*H105</f>
        <v>0</v>
      </c>
      <c r="J105" s="47"/>
      <c r="K105" s="48">
        <f t="shared" ref="K105" si="122">J105*G105</f>
        <v>0</v>
      </c>
      <c r="L105" s="48">
        <f t="shared" ref="L105" si="123">H105+J105</f>
        <v>0</v>
      </c>
      <c r="M105" s="49">
        <f t="shared" ref="M105:M110" si="124">IF(C105="BDI 1",(1+($H$318/100))*L105,(1+($H$319/100))*L105)</f>
        <v>0</v>
      </c>
      <c r="N105" s="147">
        <f t="shared" ref="N105" si="125">M105*G105</f>
        <v>0</v>
      </c>
      <c r="O105" s="16"/>
    </row>
    <row r="106" spans="1:15" s="5" customFormat="1" ht="14.25" outlineLevel="1" x14ac:dyDescent="0.25">
      <c r="A106" s="42" t="s">
        <v>21</v>
      </c>
      <c r="B106" s="43" t="s">
        <v>47</v>
      </c>
      <c r="C106" s="43" t="s">
        <v>74</v>
      </c>
      <c r="D106" s="42" t="s">
        <v>229</v>
      </c>
      <c r="E106" s="44" t="s">
        <v>42</v>
      </c>
      <c r="F106" s="45" t="s">
        <v>2</v>
      </c>
      <c r="G106" s="46">
        <v>8.4</v>
      </c>
      <c r="H106" s="47"/>
      <c r="I106" s="48">
        <f t="shared" ref="I106:I108" si="126">G106*H106</f>
        <v>0</v>
      </c>
      <c r="J106" s="47"/>
      <c r="K106" s="48">
        <f t="shared" ref="K106:K108" si="127">J106*G106</f>
        <v>0</v>
      </c>
      <c r="L106" s="48">
        <f t="shared" ref="L106:L108" si="128">H106+J106</f>
        <v>0</v>
      </c>
      <c r="M106" s="49">
        <f t="shared" si="124"/>
        <v>0</v>
      </c>
      <c r="N106" s="147">
        <f t="shared" ref="N106:N108" si="129">M106*G106</f>
        <v>0</v>
      </c>
      <c r="O106" s="16"/>
    </row>
    <row r="107" spans="1:15" s="5" customFormat="1" ht="14.25" outlineLevel="1" x14ac:dyDescent="0.25">
      <c r="A107" s="42" t="s">
        <v>21</v>
      </c>
      <c r="B107" s="43" t="s">
        <v>47</v>
      </c>
      <c r="C107" s="43" t="s">
        <v>74</v>
      </c>
      <c r="D107" s="42" t="s">
        <v>230</v>
      </c>
      <c r="E107" s="44" t="s">
        <v>43</v>
      </c>
      <c r="F107" s="45" t="s">
        <v>2</v>
      </c>
      <c r="G107" s="46">
        <v>73</v>
      </c>
      <c r="H107" s="47"/>
      <c r="I107" s="48">
        <f t="shared" si="126"/>
        <v>0</v>
      </c>
      <c r="J107" s="47"/>
      <c r="K107" s="48">
        <f t="shared" si="127"/>
        <v>0</v>
      </c>
      <c r="L107" s="48">
        <f t="shared" si="128"/>
        <v>0</v>
      </c>
      <c r="M107" s="49">
        <f t="shared" si="124"/>
        <v>0</v>
      </c>
      <c r="N107" s="147">
        <f t="shared" si="129"/>
        <v>0</v>
      </c>
      <c r="O107" s="16"/>
    </row>
    <row r="108" spans="1:15" s="5" customFormat="1" ht="14.25" outlineLevel="1" x14ac:dyDescent="0.25">
      <c r="A108" s="42" t="s">
        <v>21</v>
      </c>
      <c r="B108" s="43" t="s">
        <v>47</v>
      </c>
      <c r="C108" s="43" t="s">
        <v>73</v>
      </c>
      <c r="D108" s="42" t="s">
        <v>231</v>
      </c>
      <c r="E108" s="44" t="s">
        <v>32</v>
      </c>
      <c r="F108" s="45" t="s">
        <v>2</v>
      </c>
      <c r="G108" s="46">
        <v>1</v>
      </c>
      <c r="H108" s="47"/>
      <c r="I108" s="48">
        <f t="shared" si="126"/>
        <v>0</v>
      </c>
      <c r="J108" s="47"/>
      <c r="K108" s="48">
        <f t="shared" si="127"/>
        <v>0</v>
      </c>
      <c r="L108" s="48">
        <f t="shared" si="128"/>
        <v>0</v>
      </c>
      <c r="M108" s="49">
        <f t="shared" si="124"/>
        <v>0</v>
      </c>
      <c r="N108" s="147">
        <f t="shared" si="129"/>
        <v>0</v>
      </c>
      <c r="O108" s="16"/>
    </row>
    <row r="109" spans="1:15" s="5" customFormat="1" ht="14.25" outlineLevel="1" x14ac:dyDescent="0.25">
      <c r="A109" s="42" t="s">
        <v>22</v>
      </c>
      <c r="B109" s="43">
        <v>321</v>
      </c>
      <c r="C109" s="43" t="s">
        <v>73</v>
      </c>
      <c r="D109" s="42" t="s">
        <v>232</v>
      </c>
      <c r="E109" s="44" t="s">
        <v>44</v>
      </c>
      <c r="F109" s="45" t="s">
        <v>12</v>
      </c>
      <c r="G109" s="46">
        <v>3.85</v>
      </c>
      <c r="H109" s="47"/>
      <c r="I109" s="48">
        <f>G109*H109</f>
        <v>0</v>
      </c>
      <c r="J109" s="47"/>
      <c r="K109" s="48">
        <f>J109*G109</f>
        <v>0</v>
      </c>
      <c r="L109" s="48">
        <f>H109+J109</f>
        <v>0</v>
      </c>
      <c r="M109" s="49">
        <f t="shared" si="124"/>
        <v>0</v>
      </c>
      <c r="N109" s="147">
        <f>M109*G109</f>
        <v>0</v>
      </c>
      <c r="O109" s="16"/>
    </row>
    <row r="110" spans="1:15" s="5" customFormat="1" ht="14.25" outlineLevel="1" x14ac:dyDescent="0.25">
      <c r="A110" s="42" t="s">
        <v>11</v>
      </c>
      <c r="B110" s="42">
        <v>102223</v>
      </c>
      <c r="C110" s="43" t="s">
        <v>73</v>
      </c>
      <c r="D110" s="42" t="s">
        <v>233</v>
      </c>
      <c r="E110" s="44" t="s">
        <v>45</v>
      </c>
      <c r="F110" s="45" t="s">
        <v>9</v>
      </c>
      <c r="G110" s="46">
        <v>230.1</v>
      </c>
      <c r="H110" s="47"/>
      <c r="I110" s="48">
        <f>G110*H110</f>
        <v>0</v>
      </c>
      <c r="J110" s="47"/>
      <c r="K110" s="48">
        <f>J110*G110</f>
        <v>0</v>
      </c>
      <c r="L110" s="48">
        <f>H110+J110</f>
        <v>0</v>
      </c>
      <c r="M110" s="49">
        <f t="shared" si="124"/>
        <v>0</v>
      </c>
      <c r="N110" s="147">
        <f>M110*G110</f>
        <v>0</v>
      </c>
      <c r="O110" s="16"/>
    </row>
    <row r="111" spans="1:15" s="5" customFormat="1" ht="15" outlineLevel="1" x14ac:dyDescent="0.25">
      <c r="A111" s="167" t="s">
        <v>40</v>
      </c>
      <c r="B111" s="168"/>
      <c r="C111" s="168"/>
      <c r="D111" s="169"/>
      <c r="E111" s="155" t="s">
        <v>264</v>
      </c>
      <c r="F111" s="156"/>
      <c r="G111" s="156"/>
      <c r="H111" s="156"/>
      <c r="I111" s="156"/>
      <c r="J111" s="156"/>
      <c r="K111" s="156"/>
      <c r="L111" s="156"/>
      <c r="M111" s="157"/>
      <c r="N111" s="84">
        <f>SUM(N112:N113)</f>
        <v>0</v>
      </c>
      <c r="O111" s="16"/>
    </row>
    <row r="112" spans="1:15" s="5" customFormat="1" ht="42.75" outlineLevel="1" x14ac:dyDescent="0.25">
      <c r="A112" s="42" t="s">
        <v>11</v>
      </c>
      <c r="B112" s="43">
        <v>97635</v>
      </c>
      <c r="C112" s="43" t="s">
        <v>73</v>
      </c>
      <c r="D112" s="42" t="s">
        <v>284</v>
      </c>
      <c r="E112" s="44" t="s">
        <v>265</v>
      </c>
      <c r="F112" s="45" t="s">
        <v>9</v>
      </c>
      <c r="G112" s="46">
        <v>4.32</v>
      </c>
      <c r="H112" s="47"/>
      <c r="I112" s="48">
        <f t="shared" ref="I112" si="130">G112*H112</f>
        <v>0</v>
      </c>
      <c r="J112" s="47"/>
      <c r="K112" s="48">
        <f>J112*G112</f>
        <v>0</v>
      </c>
      <c r="L112" s="48">
        <f t="shared" ref="L112" si="131">H112+J112</f>
        <v>0</v>
      </c>
      <c r="M112" s="49">
        <f>IF(C112="BDI 1",(1+($H$318/100))*L112,(1+($H$319/100))*L112)</f>
        <v>0</v>
      </c>
      <c r="N112" s="147">
        <f>M112*G112</f>
        <v>0</v>
      </c>
      <c r="O112" s="16"/>
    </row>
    <row r="113" spans="1:15" s="5" customFormat="1" ht="71.25" outlineLevel="1" x14ac:dyDescent="0.25">
      <c r="A113" s="42" t="s">
        <v>11</v>
      </c>
      <c r="B113" s="43">
        <v>101862</v>
      </c>
      <c r="C113" s="128" t="s">
        <v>74</v>
      </c>
      <c r="D113" s="42" t="s">
        <v>285</v>
      </c>
      <c r="E113" s="44" t="s">
        <v>279</v>
      </c>
      <c r="F113" s="45" t="s">
        <v>9</v>
      </c>
      <c r="G113" s="46">
        <v>3.24</v>
      </c>
      <c r="H113" s="129"/>
      <c r="I113" s="130">
        <f t="shared" ref="I113" si="132">G113*H113</f>
        <v>0</v>
      </c>
      <c r="J113" s="129"/>
      <c r="K113" s="130">
        <f t="shared" ref="K113" si="133">J113*G113</f>
        <v>0</v>
      </c>
      <c r="L113" s="130">
        <f t="shared" ref="L113" si="134">H113+J113</f>
        <v>0</v>
      </c>
      <c r="M113" s="130">
        <f>IF(C113="BDI 1",(1+($H$318/100))*L113,(1+($H$319/100))*L113)</f>
        <v>0</v>
      </c>
      <c r="N113" s="148">
        <f t="shared" ref="N113" si="135">M113*G113</f>
        <v>0</v>
      </c>
      <c r="O113" s="16"/>
    </row>
    <row r="114" spans="1:15" s="5" customFormat="1" ht="14.25" outlineLevel="1" x14ac:dyDescent="0.25">
      <c r="A114" s="190"/>
      <c r="B114" s="190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6"/>
    </row>
    <row r="115" spans="1:15" s="5" customFormat="1" ht="15.75" customHeight="1" outlineLevel="1" x14ac:dyDescent="0.25">
      <c r="A115" s="170"/>
      <c r="B115" s="171"/>
      <c r="C115" s="59"/>
      <c r="D115" s="60" t="s">
        <v>50</v>
      </c>
      <c r="E115" s="175" t="s">
        <v>235</v>
      </c>
      <c r="F115" s="176"/>
      <c r="G115" s="176"/>
      <c r="H115" s="176"/>
      <c r="I115" s="176"/>
      <c r="J115" s="176"/>
      <c r="K115" s="176"/>
      <c r="L115" s="176"/>
      <c r="M115" s="177"/>
      <c r="N115" s="66">
        <f>SUM(N116,N128,N140,N143,N149,N151)</f>
        <v>0</v>
      </c>
      <c r="O115" s="16"/>
    </row>
    <row r="116" spans="1:15" s="5" customFormat="1" ht="13.5" customHeight="1" outlineLevel="1" x14ac:dyDescent="0.25">
      <c r="A116" s="178" t="s">
        <v>51</v>
      </c>
      <c r="B116" s="168"/>
      <c r="C116" s="168"/>
      <c r="D116" s="169"/>
      <c r="E116" s="155" t="s">
        <v>31</v>
      </c>
      <c r="F116" s="156"/>
      <c r="G116" s="156"/>
      <c r="H116" s="156"/>
      <c r="I116" s="156"/>
      <c r="J116" s="156"/>
      <c r="K116" s="156"/>
      <c r="L116" s="156"/>
      <c r="M116" s="157"/>
      <c r="N116" s="99">
        <f>SUM(N118:N127)</f>
        <v>0</v>
      </c>
      <c r="O116" s="16"/>
    </row>
    <row r="117" spans="1:15" s="5" customFormat="1" ht="30" outlineLevel="1" x14ac:dyDescent="0.25">
      <c r="A117" s="85" t="s">
        <v>137</v>
      </c>
      <c r="B117" s="86">
        <v>98524</v>
      </c>
      <c r="C117" s="133" t="s">
        <v>419</v>
      </c>
      <c r="D117" s="85" t="s">
        <v>143</v>
      </c>
      <c r="E117" s="136" t="s">
        <v>418</v>
      </c>
      <c r="F117" s="85" t="s">
        <v>9</v>
      </c>
      <c r="G117" s="134">
        <v>526</v>
      </c>
      <c r="H117" s="135"/>
      <c r="I117" s="48">
        <f t="shared" ref="I117" si="136">G117*H117</f>
        <v>0</v>
      </c>
      <c r="J117" s="47"/>
      <c r="K117" s="48">
        <f t="shared" ref="K117" si="137">J117*G117</f>
        <v>0</v>
      </c>
      <c r="L117" s="48">
        <f t="shared" ref="L117" si="138">H117+J117</f>
        <v>0</v>
      </c>
      <c r="M117" s="49">
        <f t="shared" ref="M117:M127" si="139">IF(C117="BDI 1",(1+($H$318/100))*L117,(1+($H$319/100))*L117)</f>
        <v>0</v>
      </c>
      <c r="N117" s="147">
        <f t="shared" ref="N117" si="140">M117*G117</f>
        <v>0</v>
      </c>
      <c r="O117" s="16"/>
    </row>
    <row r="118" spans="1:15" s="5" customFormat="1" ht="32.25" customHeight="1" outlineLevel="1" x14ac:dyDescent="0.25">
      <c r="A118" s="42" t="s">
        <v>21</v>
      </c>
      <c r="B118" s="43" t="s">
        <v>47</v>
      </c>
      <c r="C118" s="43" t="s">
        <v>73</v>
      </c>
      <c r="D118" s="42" t="s">
        <v>240</v>
      </c>
      <c r="E118" s="137" t="s">
        <v>77</v>
      </c>
      <c r="F118" s="45" t="s">
        <v>2</v>
      </c>
      <c r="G118" s="46">
        <v>52</v>
      </c>
      <c r="H118" s="47"/>
      <c r="I118" s="48">
        <f t="shared" ref="I118" si="141">G118*H118</f>
        <v>0</v>
      </c>
      <c r="J118" s="47"/>
      <c r="K118" s="48">
        <f>J118*G118</f>
        <v>0</v>
      </c>
      <c r="L118" s="48">
        <f t="shared" ref="L118" si="142">H118+J118</f>
        <v>0</v>
      </c>
      <c r="M118" s="49">
        <f t="shared" si="139"/>
        <v>0</v>
      </c>
      <c r="N118" s="147">
        <f t="shared" ref="N118" si="143">M118*G118</f>
        <v>0</v>
      </c>
      <c r="O118" s="16"/>
    </row>
    <row r="119" spans="1:15" s="5" customFormat="1" ht="42.75" outlineLevel="1" x14ac:dyDescent="0.25">
      <c r="A119" s="42" t="s">
        <v>21</v>
      </c>
      <c r="B119" s="43" t="s">
        <v>47</v>
      </c>
      <c r="C119" s="43" t="s">
        <v>73</v>
      </c>
      <c r="D119" s="42" t="s">
        <v>241</v>
      </c>
      <c r="E119" s="137" t="s">
        <v>180</v>
      </c>
      <c r="F119" s="45" t="s">
        <v>2</v>
      </c>
      <c r="G119" s="46">
        <v>122</v>
      </c>
      <c r="H119" s="47"/>
      <c r="I119" s="48">
        <f t="shared" ref="I119:I120" si="144">G119*H119</f>
        <v>0</v>
      </c>
      <c r="J119" s="47"/>
      <c r="K119" s="48">
        <f t="shared" ref="K119:K120" si="145">J119*G119</f>
        <v>0</v>
      </c>
      <c r="L119" s="48">
        <f t="shared" ref="L119:L123" si="146">H119+J119</f>
        <v>0</v>
      </c>
      <c r="M119" s="49">
        <f t="shared" si="139"/>
        <v>0</v>
      </c>
      <c r="N119" s="147">
        <f t="shared" ref="N119:N123" si="147">M119*G119</f>
        <v>0</v>
      </c>
      <c r="O119" s="16"/>
    </row>
    <row r="120" spans="1:15" s="5" customFormat="1" ht="28.5" outlineLevel="1" x14ac:dyDescent="0.25">
      <c r="A120" s="42" t="s">
        <v>22</v>
      </c>
      <c r="B120" s="43">
        <v>305</v>
      </c>
      <c r="C120" s="43" t="s">
        <v>73</v>
      </c>
      <c r="D120" s="42" t="s">
        <v>242</v>
      </c>
      <c r="E120" s="137" t="s">
        <v>86</v>
      </c>
      <c r="F120" s="45" t="s">
        <v>9</v>
      </c>
      <c r="G120" s="46">
        <v>526</v>
      </c>
      <c r="H120" s="47"/>
      <c r="I120" s="48">
        <f t="shared" si="144"/>
        <v>0</v>
      </c>
      <c r="J120" s="47"/>
      <c r="K120" s="48">
        <f t="shared" si="145"/>
        <v>0</v>
      </c>
      <c r="L120" s="48">
        <f t="shared" si="146"/>
        <v>0</v>
      </c>
      <c r="M120" s="49">
        <f t="shared" si="139"/>
        <v>0</v>
      </c>
      <c r="N120" s="147">
        <f t="shared" si="147"/>
        <v>0</v>
      </c>
      <c r="O120" s="16"/>
    </row>
    <row r="121" spans="1:15" s="5" customFormat="1" ht="30.75" customHeight="1" outlineLevel="1" x14ac:dyDescent="0.25">
      <c r="A121" s="42" t="s">
        <v>21</v>
      </c>
      <c r="B121" s="43" t="s">
        <v>47</v>
      </c>
      <c r="C121" s="43" t="s">
        <v>73</v>
      </c>
      <c r="D121" s="42" t="s">
        <v>243</v>
      </c>
      <c r="E121" s="137" t="s">
        <v>98</v>
      </c>
      <c r="F121" s="45" t="s">
        <v>2</v>
      </c>
      <c r="G121" s="46">
        <v>112</v>
      </c>
      <c r="H121" s="47"/>
      <c r="I121" s="48">
        <f t="shared" ref="I121:I123" si="148">G121*H121</f>
        <v>0</v>
      </c>
      <c r="J121" s="47"/>
      <c r="K121" s="48">
        <f t="shared" ref="K121:K123" si="149">J121*G121</f>
        <v>0</v>
      </c>
      <c r="L121" s="48">
        <f t="shared" si="146"/>
        <v>0</v>
      </c>
      <c r="M121" s="49">
        <f t="shared" si="139"/>
        <v>0</v>
      </c>
      <c r="N121" s="147">
        <f t="shared" si="147"/>
        <v>0</v>
      </c>
      <c r="O121" s="16"/>
    </row>
    <row r="122" spans="1:15" s="5" customFormat="1" ht="33.75" customHeight="1" outlineLevel="1" x14ac:dyDescent="0.25">
      <c r="A122" s="42" t="s">
        <v>21</v>
      </c>
      <c r="B122" s="43" t="s">
        <v>47</v>
      </c>
      <c r="C122" s="43" t="s">
        <v>73</v>
      </c>
      <c r="D122" s="42" t="s">
        <v>244</v>
      </c>
      <c r="E122" s="137" t="s">
        <v>96</v>
      </c>
      <c r="F122" s="45" t="s">
        <v>2</v>
      </c>
      <c r="G122" s="46">
        <v>2</v>
      </c>
      <c r="H122" s="47"/>
      <c r="I122" s="48">
        <f t="shared" si="148"/>
        <v>0</v>
      </c>
      <c r="J122" s="47"/>
      <c r="K122" s="48">
        <f t="shared" si="149"/>
        <v>0</v>
      </c>
      <c r="L122" s="48">
        <f t="shared" si="146"/>
        <v>0</v>
      </c>
      <c r="M122" s="49">
        <f t="shared" si="139"/>
        <v>0</v>
      </c>
      <c r="N122" s="147">
        <f t="shared" si="147"/>
        <v>0</v>
      </c>
      <c r="O122" s="16"/>
    </row>
    <row r="123" spans="1:15" s="5" customFormat="1" ht="33" customHeight="1" outlineLevel="1" x14ac:dyDescent="0.25">
      <c r="A123" s="42" t="s">
        <v>21</v>
      </c>
      <c r="B123" s="43" t="s">
        <v>47</v>
      </c>
      <c r="C123" s="43" t="s">
        <v>73</v>
      </c>
      <c r="D123" s="42" t="s">
        <v>245</v>
      </c>
      <c r="E123" s="137" t="s">
        <v>97</v>
      </c>
      <c r="F123" s="45" t="s">
        <v>81</v>
      </c>
      <c r="G123" s="46">
        <v>62</v>
      </c>
      <c r="H123" s="47"/>
      <c r="I123" s="48">
        <f t="shared" si="148"/>
        <v>0</v>
      </c>
      <c r="J123" s="47"/>
      <c r="K123" s="48">
        <f t="shared" si="149"/>
        <v>0</v>
      </c>
      <c r="L123" s="48">
        <f t="shared" si="146"/>
        <v>0</v>
      </c>
      <c r="M123" s="49">
        <f t="shared" si="139"/>
        <v>0</v>
      </c>
      <c r="N123" s="147">
        <f t="shared" si="147"/>
        <v>0</v>
      </c>
      <c r="O123" s="16"/>
    </row>
    <row r="124" spans="1:15" s="5" customFormat="1" ht="14.25" outlineLevel="1" x14ac:dyDescent="0.25">
      <c r="A124" s="42" t="s">
        <v>21</v>
      </c>
      <c r="B124" s="43" t="s">
        <v>47</v>
      </c>
      <c r="C124" s="43" t="s">
        <v>74</v>
      </c>
      <c r="D124" s="42" t="s">
        <v>246</v>
      </c>
      <c r="E124" s="44" t="s">
        <v>90</v>
      </c>
      <c r="F124" s="45" t="s">
        <v>85</v>
      </c>
      <c r="G124" s="46">
        <v>14</v>
      </c>
      <c r="H124" s="47"/>
      <c r="I124" s="48">
        <f>G124*H124</f>
        <v>0</v>
      </c>
      <c r="J124" s="47"/>
      <c r="K124" s="48">
        <f>J124*G124</f>
        <v>0</v>
      </c>
      <c r="L124" s="48">
        <f>H124+J124</f>
        <v>0</v>
      </c>
      <c r="M124" s="49">
        <f t="shared" si="139"/>
        <v>0</v>
      </c>
      <c r="N124" s="147">
        <f>M124*G124</f>
        <v>0</v>
      </c>
      <c r="O124" s="16"/>
    </row>
    <row r="125" spans="1:15" s="5" customFormat="1" ht="18.75" customHeight="1" outlineLevel="1" x14ac:dyDescent="0.25">
      <c r="A125" s="42" t="s">
        <v>21</v>
      </c>
      <c r="B125" s="43" t="s">
        <v>47</v>
      </c>
      <c r="C125" s="43" t="s">
        <v>74</v>
      </c>
      <c r="D125" s="42" t="s">
        <v>247</v>
      </c>
      <c r="E125" s="44" t="s">
        <v>84</v>
      </c>
      <c r="F125" s="45" t="s">
        <v>85</v>
      </c>
      <c r="G125" s="46">
        <v>14</v>
      </c>
      <c r="H125" s="47"/>
      <c r="I125" s="48">
        <f>G125*H125</f>
        <v>0</v>
      </c>
      <c r="J125" s="47"/>
      <c r="K125" s="48">
        <f>J125*G125</f>
        <v>0</v>
      </c>
      <c r="L125" s="48">
        <f>H125+J125</f>
        <v>0</v>
      </c>
      <c r="M125" s="49">
        <f t="shared" si="139"/>
        <v>0</v>
      </c>
      <c r="N125" s="147">
        <f>M125*G125</f>
        <v>0</v>
      </c>
      <c r="O125" s="16"/>
    </row>
    <row r="126" spans="1:15" s="5" customFormat="1" ht="14.25" outlineLevel="1" x14ac:dyDescent="0.25">
      <c r="A126" s="42" t="s">
        <v>21</v>
      </c>
      <c r="B126" s="43" t="s">
        <v>47</v>
      </c>
      <c r="C126" s="43" t="s">
        <v>73</v>
      </c>
      <c r="D126" s="42" t="s">
        <v>248</v>
      </c>
      <c r="E126" s="44" t="s">
        <v>425</v>
      </c>
      <c r="F126" s="45" t="s">
        <v>110</v>
      </c>
      <c r="G126" s="46">
        <v>68</v>
      </c>
      <c r="H126" s="47"/>
      <c r="I126" s="48">
        <f t="shared" ref="I126:I127" si="150">G126*H126</f>
        <v>0</v>
      </c>
      <c r="J126" s="47"/>
      <c r="K126" s="48">
        <f t="shared" ref="K126:K127" si="151">J126*G126</f>
        <v>0</v>
      </c>
      <c r="L126" s="48">
        <f t="shared" ref="L126:L127" si="152">H126+J126</f>
        <v>0</v>
      </c>
      <c r="M126" s="49">
        <f t="shared" si="139"/>
        <v>0</v>
      </c>
      <c r="N126" s="147">
        <f t="shared" ref="N126:N127" si="153">M126*G126</f>
        <v>0</v>
      </c>
      <c r="O126" s="16"/>
    </row>
    <row r="127" spans="1:15" s="5" customFormat="1" ht="85.5" customHeight="1" outlineLevel="1" x14ac:dyDescent="0.25">
      <c r="A127" s="42" t="s">
        <v>137</v>
      </c>
      <c r="B127" s="50">
        <v>88441</v>
      </c>
      <c r="C127" s="43" t="s">
        <v>73</v>
      </c>
      <c r="D127" s="42" t="s">
        <v>433</v>
      </c>
      <c r="E127" s="44" t="s">
        <v>439</v>
      </c>
      <c r="F127" s="45" t="s">
        <v>426</v>
      </c>
      <c r="G127" s="46">
        <v>12</v>
      </c>
      <c r="H127" s="47"/>
      <c r="I127" s="48">
        <f t="shared" si="150"/>
        <v>0</v>
      </c>
      <c r="J127" s="47"/>
      <c r="K127" s="48">
        <f t="shared" si="151"/>
        <v>0</v>
      </c>
      <c r="L127" s="48">
        <f t="shared" si="152"/>
        <v>0</v>
      </c>
      <c r="M127" s="49">
        <f t="shared" si="139"/>
        <v>0</v>
      </c>
      <c r="N127" s="147">
        <f t="shared" si="153"/>
        <v>0</v>
      </c>
      <c r="O127" s="16"/>
    </row>
    <row r="128" spans="1:15" s="5" customFormat="1" ht="16.5" customHeight="1" outlineLevel="1" x14ac:dyDescent="0.25">
      <c r="A128" s="167" t="s">
        <v>52</v>
      </c>
      <c r="B128" s="168"/>
      <c r="C128" s="168"/>
      <c r="D128" s="169"/>
      <c r="E128" s="155" t="s">
        <v>236</v>
      </c>
      <c r="F128" s="156"/>
      <c r="G128" s="156"/>
      <c r="H128" s="156"/>
      <c r="I128" s="156"/>
      <c r="J128" s="156"/>
      <c r="K128" s="156"/>
      <c r="L128" s="156"/>
      <c r="M128" s="157"/>
      <c r="N128" s="99">
        <f>SUM(N129:N139)</f>
        <v>0</v>
      </c>
      <c r="O128" s="16"/>
    </row>
    <row r="129" spans="1:15" s="5" customFormat="1" ht="46.5" customHeight="1" outlineLevel="1" x14ac:dyDescent="0.25">
      <c r="A129" s="42" t="s">
        <v>11</v>
      </c>
      <c r="B129" s="43">
        <v>96527</v>
      </c>
      <c r="C129" s="43" t="s">
        <v>73</v>
      </c>
      <c r="D129" s="42" t="s">
        <v>249</v>
      </c>
      <c r="E129" s="44" t="s">
        <v>452</v>
      </c>
      <c r="F129" s="45" t="s">
        <v>12</v>
      </c>
      <c r="G129" s="46">
        <v>1.44</v>
      </c>
      <c r="H129" s="47"/>
      <c r="I129" s="48">
        <f t="shared" ref="I129:I139" si="154">G129*H129</f>
        <v>0</v>
      </c>
      <c r="J129" s="47"/>
      <c r="K129" s="48">
        <f t="shared" ref="K129:K135" si="155">J129*G129</f>
        <v>0</v>
      </c>
      <c r="L129" s="48">
        <f t="shared" ref="L129:L135" si="156">H129+J129</f>
        <v>0</v>
      </c>
      <c r="M129" s="49">
        <f>IF(C129="BDI 1",(1+($H$318/100))*L129,(1+($H$319/100))*L129)</f>
        <v>0</v>
      </c>
      <c r="N129" s="147">
        <f t="shared" ref="N129:N135" si="157">M129*G129</f>
        <v>0</v>
      </c>
      <c r="O129" s="16"/>
    </row>
    <row r="130" spans="1:15" s="5" customFormat="1" ht="35.25" customHeight="1" outlineLevel="1" x14ac:dyDescent="0.25">
      <c r="A130" s="42" t="s">
        <v>11</v>
      </c>
      <c r="B130" s="42">
        <v>95445</v>
      </c>
      <c r="C130" s="43" t="s">
        <v>73</v>
      </c>
      <c r="D130" s="42" t="s">
        <v>250</v>
      </c>
      <c r="E130" s="44" t="s">
        <v>263</v>
      </c>
      <c r="F130" s="45" t="s">
        <v>111</v>
      </c>
      <c r="G130" s="46">
        <v>23.65</v>
      </c>
      <c r="H130" s="47"/>
      <c r="I130" s="48">
        <f t="shared" si="154"/>
        <v>0</v>
      </c>
      <c r="J130" s="47"/>
      <c r="K130" s="48">
        <f t="shared" si="155"/>
        <v>0</v>
      </c>
      <c r="L130" s="48">
        <f t="shared" si="156"/>
        <v>0</v>
      </c>
      <c r="M130" s="49">
        <f>IF(C130="BDI 1",(1+($H$318/100))*L130,(1+($H$319/100))*L130)</f>
        <v>0</v>
      </c>
      <c r="N130" s="147">
        <f t="shared" si="157"/>
        <v>0</v>
      </c>
      <c r="O130" s="16"/>
    </row>
    <row r="131" spans="1:15" s="5" customFormat="1" ht="28.5" outlineLevel="1" x14ac:dyDescent="0.25">
      <c r="A131" s="42" t="s">
        <v>11</v>
      </c>
      <c r="B131" s="43">
        <v>96544</v>
      </c>
      <c r="C131" s="43" t="s">
        <v>73</v>
      </c>
      <c r="D131" s="42" t="s">
        <v>251</v>
      </c>
      <c r="E131" s="44" t="s">
        <v>262</v>
      </c>
      <c r="F131" s="45" t="s">
        <v>111</v>
      </c>
      <c r="G131" s="63">
        <v>23.52</v>
      </c>
      <c r="H131" s="47"/>
      <c r="I131" s="48">
        <f t="shared" si="154"/>
        <v>0</v>
      </c>
      <c r="J131" s="47"/>
      <c r="K131" s="48">
        <f t="shared" si="155"/>
        <v>0</v>
      </c>
      <c r="L131" s="48">
        <f t="shared" si="156"/>
        <v>0</v>
      </c>
      <c r="M131" s="49">
        <f t="shared" ref="M131" si="158">IF(C131="BDI 1",(1+($H$97/100))*L131,(1+($H$98/100))*L131)</f>
        <v>0</v>
      </c>
      <c r="N131" s="147">
        <f t="shared" si="157"/>
        <v>0</v>
      </c>
      <c r="O131" s="16"/>
    </row>
    <row r="132" spans="1:15" s="5" customFormat="1" ht="57" outlineLevel="1" x14ac:dyDescent="0.25">
      <c r="A132" s="42" t="s">
        <v>11</v>
      </c>
      <c r="B132" s="43">
        <v>96542</v>
      </c>
      <c r="C132" s="43" t="s">
        <v>73</v>
      </c>
      <c r="D132" s="42" t="s">
        <v>252</v>
      </c>
      <c r="E132" s="44" t="s">
        <v>453</v>
      </c>
      <c r="F132" s="45" t="s">
        <v>9</v>
      </c>
      <c r="G132" s="46">
        <v>19.2</v>
      </c>
      <c r="H132" s="47"/>
      <c r="I132" s="48">
        <f t="shared" si="154"/>
        <v>0</v>
      </c>
      <c r="J132" s="47"/>
      <c r="K132" s="48">
        <f t="shared" si="155"/>
        <v>0</v>
      </c>
      <c r="L132" s="48">
        <f t="shared" si="156"/>
        <v>0</v>
      </c>
      <c r="M132" s="49">
        <f t="shared" ref="M132:M139" si="159">IF(C132="BDI 1",(1+($H$318/100))*L132,(1+($H$319/100))*L132)</f>
        <v>0</v>
      </c>
      <c r="N132" s="147">
        <f t="shared" si="157"/>
        <v>0</v>
      </c>
      <c r="O132" s="16"/>
    </row>
    <row r="133" spans="1:15" s="5" customFormat="1" ht="48" customHeight="1" outlineLevel="1" x14ac:dyDescent="0.25">
      <c r="A133" s="42" t="s">
        <v>11</v>
      </c>
      <c r="B133" s="43">
        <v>96557</v>
      </c>
      <c r="C133" s="43" t="s">
        <v>73</v>
      </c>
      <c r="D133" s="42" t="s">
        <v>253</v>
      </c>
      <c r="E133" s="44" t="s">
        <v>29</v>
      </c>
      <c r="F133" s="45" t="s">
        <v>12</v>
      </c>
      <c r="G133" s="46">
        <v>1.44</v>
      </c>
      <c r="H133" s="47"/>
      <c r="I133" s="48">
        <f t="shared" si="154"/>
        <v>0</v>
      </c>
      <c r="J133" s="47"/>
      <c r="K133" s="48">
        <f t="shared" si="155"/>
        <v>0</v>
      </c>
      <c r="L133" s="48">
        <f t="shared" si="156"/>
        <v>0</v>
      </c>
      <c r="M133" s="49">
        <f t="shared" si="159"/>
        <v>0</v>
      </c>
      <c r="N133" s="147">
        <f t="shared" si="157"/>
        <v>0</v>
      </c>
      <c r="O133" s="16"/>
    </row>
    <row r="134" spans="1:15" s="5" customFormat="1" ht="42" customHeight="1" outlineLevel="1" x14ac:dyDescent="0.25">
      <c r="A134" s="42" t="s">
        <v>11</v>
      </c>
      <c r="B134" s="43">
        <v>87894</v>
      </c>
      <c r="C134" s="43" t="s">
        <v>73</v>
      </c>
      <c r="D134" s="42" t="s">
        <v>254</v>
      </c>
      <c r="E134" s="44" t="s">
        <v>454</v>
      </c>
      <c r="F134" s="45" t="s">
        <v>9</v>
      </c>
      <c r="G134" s="46">
        <v>22.8</v>
      </c>
      <c r="H134" s="47"/>
      <c r="I134" s="48">
        <f t="shared" si="154"/>
        <v>0</v>
      </c>
      <c r="J134" s="47"/>
      <c r="K134" s="48">
        <f t="shared" si="155"/>
        <v>0</v>
      </c>
      <c r="L134" s="48">
        <f t="shared" si="156"/>
        <v>0</v>
      </c>
      <c r="M134" s="49">
        <f t="shared" si="159"/>
        <v>0</v>
      </c>
      <c r="N134" s="147">
        <f t="shared" si="157"/>
        <v>0</v>
      </c>
      <c r="O134" s="16"/>
    </row>
    <row r="135" spans="1:15" s="5" customFormat="1" ht="57" outlineLevel="1" x14ac:dyDescent="0.25">
      <c r="A135" s="42" t="s">
        <v>11</v>
      </c>
      <c r="B135" s="43">
        <v>87794</v>
      </c>
      <c r="C135" s="43" t="s">
        <v>73</v>
      </c>
      <c r="D135" s="42" t="s">
        <v>255</v>
      </c>
      <c r="E135" s="44" t="s">
        <v>103</v>
      </c>
      <c r="F135" s="45" t="s">
        <v>9</v>
      </c>
      <c r="G135" s="46">
        <v>22.8</v>
      </c>
      <c r="H135" s="47"/>
      <c r="I135" s="48">
        <f t="shared" si="154"/>
        <v>0</v>
      </c>
      <c r="J135" s="47"/>
      <c r="K135" s="48">
        <f t="shared" si="155"/>
        <v>0</v>
      </c>
      <c r="L135" s="48">
        <f t="shared" si="156"/>
        <v>0</v>
      </c>
      <c r="M135" s="49">
        <f t="shared" si="159"/>
        <v>0</v>
      </c>
      <c r="N135" s="147">
        <f t="shared" si="157"/>
        <v>0</v>
      </c>
      <c r="O135" s="16"/>
    </row>
    <row r="136" spans="1:15" s="5" customFormat="1" ht="28.5" outlineLevel="1" x14ac:dyDescent="0.25">
      <c r="A136" s="42" t="s">
        <v>11</v>
      </c>
      <c r="B136" s="43">
        <v>88485</v>
      </c>
      <c r="C136" s="43" t="s">
        <v>73</v>
      </c>
      <c r="D136" s="42" t="s">
        <v>256</v>
      </c>
      <c r="E136" s="44" t="s">
        <v>30</v>
      </c>
      <c r="F136" s="45" t="s">
        <v>9</v>
      </c>
      <c r="G136" s="46">
        <v>22.8</v>
      </c>
      <c r="H136" s="47"/>
      <c r="I136" s="48">
        <f t="shared" si="154"/>
        <v>0</v>
      </c>
      <c r="J136" s="47"/>
      <c r="K136" s="48">
        <f>J136*G136</f>
        <v>0</v>
      </c>
      <c r="L136" s="48">
        <f>H136+J136</f>
        <v>0</v>
      </c>
      <c r="M136" s="49">
        <f t="shared" si="159"/>
        <v>0</v>
      </c>
      <c r="N136" s="147">
        <f>M136*G136</f>
        <v>0</v>
      </c>
      <c r="O136" s="16"/>
    </row>
    <row r="137" spans="1:15" s="5" customFormat="1" ht="28.5" outlineLevel="1" x14ac:dyDescent="0.25">
      <c r="A137" s="42" t="s">
        <v>11</v>
      </c>
      <c r="B137" s="43">
        <v>88489</v>
      </c>
      <c r="C137" s="43" t="s">
        <v>73</v>
      </c>
      <c r="D137" s="42" t="s">
        <v>257</v>
      </c>
      <c r="E137" s="44" t="s">
        <v>49</v>
      </c>
      <c r="F137" s="45" t="s">
        <v>9</v>
      </c>
      <c r="G137" s="46">
        <v>22.8</v>
      </c>
      <c r="H137" s="47"/>
      <c r="I137" s="48">
        <f t="shared" si="154"/>
        <v>0</v>
      </c>
      <c r="J137" s="47"/>
      <c r="K137" s="48">
        <f>J137*G137</f>
        <v>0</v>
      </c>
      <c r="L137" s="48">
        <f>H137+J137</f>
        <v>0</v>
      </c>
      <c r="M137" s="49">
        <f t="shared" si="159"/>
        <v>0</v>
      </c>
      <c r="N137" s="147">
        <f>M137*G137</f>
        <v>0</v>
      </c>
      <c r="O137" s="16"/>
    </row>
    <row r="138" spans="1:15" s="5" customFormat="1" ht="14.25" outlineLevel="1" x14ac:dyDescent="0.25">
      <c r="A138" s="42" t="s">
        <v>11</v>
      </c>
      <c r="B138" s="43">
        <v>370</v>
      </c>
      <c r="C138" s="43" t="s">
        <v>74</v>
      </c>
      <c r="D138" s="42" t="s">
        <v>286</v>
      </c>
      <c r="E138" s="44" t="s">
        <v>455</v>
      </c>
      <c r="F138" s="45" t="s">
        <v>12</v>
      </c>
      <c r="G138" s="46">
        <v>2.62</v>
      </c>
      <c r="H138" s="47"/>
      <c r="I138" s="48">
        <f t="shared" si="154"/>
        <v>0</v>
      </c>
      <c r="J138" s="47"/>
      <c r="K138" s="48">
        <f t="shared" ref="K138:K139" si="160">J138*G138</f>
        <v>0</v>
      </c>
      <c r="L138" s="48">
        <f t="shared" ref="L138:L139" si="161">H138+J138</f>
        <v>0</v>
      </c>
      <c r="M138" s="49">
        <f t="shared" si="159"/>
        <v>0</v>
      </c>
      <c r="N138" s="147">
        <f>M138*G138</f>
        <v>0</v>
      </c>
      <c r="O138" s="16"/>
    </row>
    <row r="139" spans="1:15" s="5" customFormat="1" ht="31.5" customHeight="1" outlineLevel="1" x14ac:dyDescent="0.25">
      <c r="A139" s="42" t="s">
        <v>11</v>
      </c>
      <c r="B139" s="43">
        <v>10731</v>
      </c>
      <c r="C139" s="43" t="s">
        <v>73</v>
      </c>
      <c r="D139" s="42" t="s">
        <v>287</v>
      </c>
      <c r="E139" s="44" t="s">
        <v>216</v>
      </c>
      <c r="F139" s="45" t="s">
        <v>110</v>
      </c>
      <c r="G139" s="46">
        <v>1</v>
      </c>
      <c r="H139" s="47"/>
      <c r="I139" s="48">
        <f t="shared" si="154"/>
        <v>0</v>
      </c>
      <c r="J139" s="47"/>
      <c r="K139" s="48">
        <f t="shared" si="160"/>
        <v>0</v>
      </c>
      <c r="L139" s="48">
        <f t="shared" si="161"/>
        <v>0</v>
      </c>
      <c r="M139" s="49">
        <f t="shared" si="159"/>
        <v>0</v>
      </c>
      <c r="N139" s="147">
        <f t="shared" ref="N139" si="162">M139*G139</f>
        <v>0</v>
      </c>
      <c r="O139" s="16"/>
    </row>
    <row r="140" spans="1:15" s="5" customFormat="1" ht="15" outlineLevel="1" x14ac:dyDescent="0.25">
      <c r="A140" s="167" t="s">
        <v>53</v>
      </c>
      <c r="B140" s="168"/>
      <c r="C140" s="168"/>
      <c r="D140" s="169"/>
      <c r="E140" s="155" t="s">
        <v>46</v>
      </c>
      <c r="F140" s="156"/>
      <c r="G140" s="156"/>
      <c r="H140" s="156"/>
      <c r="I140" s="156"/>
      <c r="J140" s="156"/>
      <c r="K140" s="156"/>
      <c r="L140" s="156"/>
      <c r="M140" s="157"/>
      <c r="N140" s="94">
        <f>SUM(N142,N141)</f>
        <v>0</v>
      </c>
      <c r="O140" s="16"/>
    </row>
    <row r="141" spans="1:15" s="5" customFormat="1" ht="28.5" outlineLevel="1" x14ac:dyDescent="0.25">
      <c r="A141" s="42" t="s">
        <v>21</v>
      </c>
      <c r="B141" s="43" t="s">
        <v>47</v>
      </c>
      <c r="C141" s="43" t="s">
        <v>74</v>
      </c>
      <c r="D141" s="42" t="s">
        <v>258</v>
      </c>
      <c r="E141" s="44" t="s">
        <v>108</v>
      </c>
      <c r="F141" s="45" t="s">
        <v>2</v>
      </c>
      <c r="G141" s="46">
        <v>5</v>
      </c>
      <c r="H141" s="47"/>
      <c r="I141" s="48">
        <f t="shared" ref="I141" si="163">G141*H141</f>
        <v>0</v>
      </c>
      <c r="J141" s="47"/>
      <c r="K141" s="48">
        <f t="shared" ref="K141:K142" si="164">J141*G141</f>
        <v>0</v>
      </c>
      <c r="L141" s="48">
        <f t="shared" ref="L141:L142" si="165">H141+J141</f>
        <v>0</v>
      </c>
      <c r="M141" s="49">
        <f>IF(C141="BDI 1",(1+($H$318/100))*L141,(1+($H$319/100))*L141)</f>
        <v>0</v>
      </c>
      <c r="N141" s="147">
        <f t="shared" ref="N141:N142" si="166">M141*G141</f>
        <v>0</v>
      </c>
      <c r="O141" s="16"/>
    </row>
    <row r="142" spans="1:15" s="5" customFormat="1" ht="78" customHeight="1" outlineLevel="1" x14ac:dyDescent="0.25">
      <c r="A142" s="42" t="s">
        <v>21</v>
      </c>
      <c r="B142" s="43" t="s">
        <v>47</v>
      </c>
      <c r="C142" s="43" t="s">
        <v>74</v>
      </c>
      <c r="D142" s="42" t="s">
        <v>259</v>
      </c>
      <c r="E142" s="44" t="s">
        <v>432</v>
      </c>
      <c r="F142" s="45" t="s">
        <v>118</v>
      </c>
      <c r="G142" s="46">
        <v>2</v>
      </c>
      <c r="H142" s="47"/>
      <c r="I142" s="48">
        <f>G142*H142</f>
        <v>0</v>
      </c>
      <c r="J142" s="47"/>
      <c r="K142" s="48">
        <f t="shared" si="164"/>
        <v>0</v>
      </c>
      <c r="L142" s="48">
        <f t="shared" si="165"/>
        <v>0</v>
      </c>
      <c r="M142" s="49">
        <f>IF(C142="BDI 1",(1+($H$318/100))*L142,(1+($H$319/100))*L142)</f>
        <v>0</v>
      </c>
      <c r="N142" s="147">
        <f t="shared" si="166"/>
        <v>0</v>
      </c>
      <c r="O142" s="16"/>
    </row>
    <row r="143" spans="1:15" s="5" customFormat="1" ht="15" customHeight="1" outlineLevel="1" x14ac:dyDescent="0.25">
      <c r="A143" s="194" t="s">
        <v>54</v>
      </c>
      <c r="B143" s="195"/>
      <c r="C143" s="195"/>
      <c r="D143" s="196"/>
      <c r="E143" s="69" t="s">
        <v>266</v>
      </c>
      <c r="F143" s="70"/>
      <c r="G143" s="71"/>
      <c r="H143" s="72"/>
      <c r="I143" s="73"/>
      <c r="J143" s="72"/>
      <c r="K143" s="73"/>
      <c r="L143" s="73"/>
      <c r="M143" s="74"/>
      <c r="N143" s="75">
        <f>SUM(N144,N147)</f>
        <v>0</v>
      </c>
      <c r="O143" s="16"/>
    </row>
    <row r="144" spans="1:15" s="5" customFormat="1" ht="15" outlineLevel="1" x14ac:dyDescent="0.25">
      <c r="A144" s="178" t="s">
        <v>260</v>
      </c>
      <c r="B144" s="168"/>
      <c r="C144" s="168"/>
      <c r="D144" s="169"/>
      <c r="E144" s="155" t="s">
        <v>239</v>
      </c>
      <c r="F144" s="156"/>
      <c r="G144" s="156"/>
      <c r="H144" s="156"/>
      <c r="I144" s="156"/>
      <c r="J144" s="156"/>
      <c r="K144" s="156"/>
      <c r="L144" s="156"/>
      <c r="M144" s="157"/>
      <c r="N144" s="120">
        <f>SUM(N145:N146)</f>
        <v>0</v>
      </c>
      <c r="O144" s="16"/>
    </row>
    <row r="145" spans="1:15" s="5" customFormat="1" ht="28.5" outlineLevel="1" x14ac:dyDescent="0.2">
      <c r="A145" s="42" t="s">
        <v>11</v>
      </c>
      <c r="B145" s="43">
        <v>100577</v>
      </c>
      <c r="C145" s="43" t="s">
        <v>73</v>
      </c>
      <c r="D145" s="42" t="s">
        <v>267</v>
      </c>
      <c r="E145" s="62" t="s">
        <v>113</v>
      </c>
      <c r="F145" s="45" t="s">
        <v>9</v>
      </c>
      <c r="G145" s="46">
        <v>6</v>
      </c>
      <c r="H145" s="47"/>
      <c r="I145" s="48">
        <f t="shared" ref="I145" si="167">G145*H145</f>
        <v>0</v>
      </c>
      <c r="J145" s="47"/>
      <c r="K145" s="48">
        <f>J145*G145</f>
        <v>0</v>
      </c>
      <c r="L145" s="48">
        <f>H145+J145</f>
        <v>0</v>
      </c>
      <c r="M145" s="49">
        <f>IF(C145="BDI 1",(1+($H$318/100))*L145,(1+($H$319/100))*L145)</f>
        <v>0</v>
      </c>
      <c r="N145" s="147">
        <f>M145*G145</f>
        <v>0</v>
      </c>
      <c r="O145" s="16"/>
    </row>
    <row r="146" spans="1:15" s="5" customFormat="1" ht="57" outlineLevel="1" x14ac:dyDescent="0.25">
      <c r="A146" s="42" t="s">
        <v>137</v>
      </c>
      <c r="B146" s="61">
        <v>94996</v>
      </c>
      <c r="C146" s="42" t="s">
        <v>73</v>
      </c>
      <c r="D146" s="42" t="s">
        <v>268</v>
      </c>
      <c r="E146" s="44" t="s">
        <v>443</v>
      </c>
      <c r="F146" s="45" t="s">
        <v>9</v>
      </c>
      <c r="G146" s="46">
        <v>6</v>
      </c>
      <c r="H146" s="47"/>
      <c r="I146" s="48">
        <f>G146*H146</f>
        <v>0</v>
      </c>
      <c r="J146" s="47"/>
      <c r="K146" s="48">
        <f>J146*G146</f>
        <v>0</v>
      </c>
      <c r="L146" s="48">
        <f>H146+J146</f>
        <v>0</v>
      </c>
      <c r="M146" s="49">
        <f>IF(C146="BDI 1",(1+($H$318/100))*L146,(1+($H$319/100))*L146)</f>
        <v>0</v>
      </c>
      <c r="N146" s="147">
        <f>M146*G146</f>
        <v>0</v>
      </c>
      <c r="O146" s="16"/>
    </row>
    <row r="147" spans="1:15" s="5" customFormat="1" ht="15" outlineLevel="1" x14ac:dyDescent="0.25">
      <c r="A147" s="197" t="s">
        <v>261</v>
      </c>
      <c r="B147" s="198"/>
      <c r="C147" s="198"/>
      <c r="D147" s="199"/>
      <c r="E147" s="155" t="s">
        <v>270</v>
      </c>
      <c r="F147" s="156"/>
      <c r="G147" s="156"/>
      <c r="H147" s="156"/>
      <c r="I147" s="156"/>
      <c r="J147" s="156"/>
      <c r="K147" s="156"/>
      <c r="L147" s="156"/>
      <c r="M147" s="157"/>
      <c r="N147" s="121">
        <f>SUM(N148)</f>
        <v>0</v>
      </c>
      <c r="O147" s="16"/>
    </row>
    <row r="148" spans="1:15" s="5" customFormat="1" ht="28.5" outlineLevel="1" x14ac:dyDescent="0.25">
      <c r="A148" s="42" t="s">
        <v>11</v>
      </c>
      <c r="B148" s="43">
        <v>97635</v>
      </c>
      <c r="C148" s="43" t="s">
        <v>73</v>
      </c>
      <c r="D148" s="42" t="s">
        <v>269</v>
      </c>
      <c r="E148" s="44" t="s">
        <v>271</v>
      </c>
      <c r="F148" s="45" t="s">
        <v>9</v>
      </c>
      <c r="G148" s="46">
        <v>31.41</v>
      </c>
      <c r="H148" s="47"/>
      <c r="I148" s="48">
        <f t="shared" ref="I148" si="168">G148*H148</f>
        <v>0</v>
      </c>
      <c r="J148" s="47"/>
      <c r="K148" s="48">
        <f>J148*G148</f>
        <v>0</v>
      </c>
      <c r="L148" s="48">
        <f t="shared" ref="L148" si="169">H148+J148</f>
        <v>0</v>
      </c>
      <c r="M148" s="49">
        <f>IF(C148="BDI 1",(1+($H$318/100))*L148,(1+($H$319/100))*L148)</f>
        <v>0</v>
      </c>
      <c r="N148" s="147">
        <f>M148*G148</f>
        <v>0</v>
      </c>
      <c r="O148" s="16"/>
    </row>
    <row r="149" spans="1:15" s="5" customFormat="1" ht="15" outlineLevel="1" x14ac:dyDescent="0.25">
      <c r="A149" s="167" t="s">
        <v>55</v>
      </c>
      <c r="B149" s="168"/>
      <c r="C149" s="168"/>
      <c r="D149" s="169"/>
      <c r="E149" s="155" t="s">
        <v>226</v>
      </c>
      <c r="F149" s="156"/>
      <c r="G149" s="156"/>
      <c r="H149" s="156"/>
      <c r="I149" s="156"/>
      <c r="J149" s="156"/>
      <c r="K149" s="156"/>
      <c r="L149" s="156"/>
      <c r="M149" s="157"/>
      <c r="N149" s="94">
        <f>SUM(N150)</f>
        <v>0</v>
      </c>
      <c r="O149" s="16"/>
    </row>
    <row r="150" spans="1:15" s="5" customFormat="1" ht="42.75" outlineLevel="1" x14ac:dyDescent="0.25">
      <c r="A150" s="42" t="s">
        <v>21</v>
      </c>
      <c r="B150" s="43" t="s">
        <v>47</v>
      </c>
      <c r="C150" s="43" t="s">
        <v>74</v>
      </c>
      <c r="D150" s="42" t="s">
        <v>70</v>
      </c>
      <c r="E150" s="44" t="s">
        <v>441</v>
      </c>
      <c r="F150" s="45" t="s">
        <v>118</v>
      </c>
      <c r="G150" s="46">
        <v>2</v>
      </c>
      <c r="H150" s="47"/>
      <c r="I150" s="48">
        <f t="shared" ref="I150" si="170">G150*H150</f>
        <v>0</v>
      </c>
      <c r="J150" s="47"/>
      <c r="K150" s="48">
        <f t="shared" ref="K150" si="171">J150*G150</f>
        <v>0</v>
      </c>
      <c r="L150" s="48">
        <f t="shared" ref="L150" si="172">H150+J150</f>
        <v>0</v>
      </c>
      <c r="M150" s="49">
        <f>IF(C150="BDI 1",(1+($H$318/100))*L150,(1+($H$319/100))*L150)</f>
        <v>0</v>
      </c>
      <c r="N150" s="147">
        <f t="shared" ref="N150" si="173">M150*G150</f>
        <v>0</v>
      </c>
      <c r="O150" s="16"/>
    </row>
    <row r="151" spans="1:15" s="5" customFormat="1" ht="15" outlineLevel="1" x14ac:dyDescent="0.25">
      <c r="A151" s="197" t="s">
        <v>106</v>
      </c>
      <c r="B151" s="198"/>
      <c r="C151" s="198"/>
      <c r="D151" s="199"/>
      <c r="E151" s="155" t="s">
        <v>136</v>
      </c>
      <c r="F151" s="156"/>
      <c r="G151" s="156"/>
      <c r="H151" s="156"/>
      <c r="I151" s="156"/>
      <c r="J151" s="156"/>
      <c r="K151" s="156"/>
      <c r="L151" s="156"/>
      <c r="M151" s="156"/>
      <c r="N151" s="57">
        <f>SUM(N152:N161)</f>
        <v>0</v>
      </c>
      <c r="O151" s="16"/>
    </row>
    <row r="152" spans="1:15" s="5" customFormat="1" ht="89.25" customHeight="1" outlineLevel="1" x14ac:dyDescent="0.25">
      <c r="A152" s="42" t="s">
        <v>11</v>
      </c>
      <c r="B152" s="43">
        <v>102364</v>
      </c>
      <c r="C152" s="42" t="s">
        <v>73</v>
      </c>
      <c r="D152" s="42" t="s">
        <v>288</v>
      </c>
      <c r="E152" s="44" t="s">
        <v>164</v>
      </c>
      <c r="F152" s="45" t="s">
        <v>9</v>
      </c>
      <c r="G152" s="46">
        <v>67.2</v>
      </c>
      <c r="H152" s="47"/>
      <c r="I152" s="48">
        <f t="shared" ref="I152:I156" si="174">G152*H152</f>
        <v>0</v>
      </c>
      <c r="J152" s="47"/>
      <c r="K152" s="48">
        <f t="shared" ref="K152:K156" si="175">J152*G152</f>
        <v>0</v>
      </c>
      <c r="L152" s="48">
        <f t="shared" ref="L152:L156" si="176">H152+J152</f>
        <v>0</v>
      </c>
      <c r="M152" s="49">
        <f>IF(C152="BDI 1",(1+($H$318/100))*L152,(1+($H$319/100))*L152)</f>
        <v>0</v>
      </c>
      <c r="N152" s="147">
        <f t="shared" ref="N152:N156" si="177">M152*G152</f>
        <v>0</v>
      </c>
      <c r="O152" s="16"/>
    </row>
    <row r="153" spans="1:15" s="5" customFormat="1" ht="36" customHeight="1" outlineLevel="1" x14ac:dyDescent="0.25">
      <c r="A153" s="42" t="s">
        <v>11</v>
      </c>
      <c r="B153" s="43">
        <v>96527</v>
      </c>
      <c r="C153" s="43" t="s">
        <v>73</v>
      </c>
      <c r="D153" s="42" t="s">
        <v>289</v>
      </c>
      <c r="E153" s="44" t="s">
        <v>449</v>
      </c>
      <c r="F153" s="45" t="s">
        <v>12</v>
      </c>
      <c r="G153" s="46">
        <v>3.36</v>
      </c>
      <c r="H153" s="47"/>
      <c r="I153" s="48">
        <f t="shared" si="174"/>
        <v>0</v>
      </c>
      <c r="J153" s="47"/>
      <c r="K153" s="48">
        <f t="shared" si="175"/>
        <v>0</v>
      </c>
      <c r="L153" s="48">
        <f t="shared" si="176"/>
        <v>0</v>
      </c>
      <c r="M153" s="49">
        <f>IF(C153="BDI 1",(1+($H$318/100))*L153,(1+($H$319/100))*L153)</f>
        <v>0</v>
      </c>
      <c r="N153" s="147">
        <f t="shared" si="177"/>
        <v>0</v>
      </c>
      <c r="O153" s="16"/>
    </row>
    <row r="154" spans="1:15" s="5" customFormat="1" ht="57" outlineLevel="1" x14ac:dyDescent="0.25">
      <c r="A154" s="42" t="s">
        <v>11</v>
      </c>
      <c r="B154" s="43">
        <v>96542</v>
      </c>
      <c r="C154" s="43" t="s">
        <v>73</v>
      </c>
      <c r="D154" s="42" t="s">
        <v>290</v>
      </c>
      <c r="E154" s="44" t="s">
        <v>294</v>
      </c>
      <c r="F154" s="45" t="s">
        <v>9</v>
      </c>
      <c r="G154" s="46">
        <v>44.8</v>
      </c>
      <c r="H154" s="47"/>
      <c r="I154" s="48">
        <f t="shared" si="174"/>
        <v>0</v>
      </c>
      <c r="J154" s="47"/>
      <c r="K154" s="48">
        <f t="shared" si="175"/>
        <v>0</v>
      </c>
      <c r="L154" s="48">
        <f t="shared" si="176"/>
        <v>0</v>
      </c>
      <c r="M154" s="49">
        <f>IF(C154="BDI 1",(1+($H$318/100))*L154,(1+($H$319/100))*L154)</f>
        <v>0</v>
      </c>
      <c r="N154" s="147">
        <f t="shared" si="177"/>
        <v>0</v>
      </c>
      <c r="O154" s="16"/>
    </row>
    <row r="155" spans="1:15" s="5" customFormat="1" ht="33.75" customHeight="1" outlineLevel="1" x14ac:dyDescent="0.25">
      <c r="A155" s="42" t="s">
        <v>11</v>
      </c>
      <c r="B155" s="42">
        <v>95445</v>
      </c>
      <c r="C155" s="43" t="s">
        <v>73</v>
      </c>
      <c r="D155" s="42" t="s">
        <v>291</v>
      </c>
      <c r="E155" s="44" t="s">
        <v>263</v>
      </c>
      <c r="F155" s="45" t="s">
        <v>111</v>
      </c>
      <c r="G155" s="46">
        <v>55.19</v>
      </c>
      <c r="H155" s="47"/>
      <c r="I155" s="48">
        <f t="shared" si="174"/>
        <v>0</v>
      </c>
      <c r="J155" s="47"/>
      <c r="K155" s="48">
        <f t="shared" si="175"/>
        <v>0</v>
      </c>
      <c r="L155" s="48">
        <f t="shared" si="176"/>
        <v>0</v>
      </c>
      <c r="M155" s="49">
        <f>IF(C155="BDI 1",(1+($H$318/100))*L155,(1+($H$319/100))*L155)</f>
        <v>0</v>
      </c>
      <c r="N155" s="147">
        <f t="shared" si="177"/>
        <v>0</v>
      </c>
      <c r="O155" s="16"/>
    </row>
    <row r="156" spans="1:15" s="5" customFormat="1" ht="31.5" customHeight="1" outlineLevel="1" x14ac:dyDescent="0.25">
      <c r="A156" s="42" t="s">
        <v>11</v>
      </c>
      <c r="B156" s="43">
        <v>96544</v>
      </c>
      <c r="C156" s="43" t="s">
        <v>73</v>
      </c>
      <c r="D156" s="42" t="s">
        <v>292</v>
      </c>
      <c r="E156" s="44" t="s">
        <v>262</v>
      </c>
      <c r="F156" s="45" t="s">
        <v>111</v>
      </c>
      <c r="G156" s="63">
        <v>56.67</v>
      </c>
      <c r="H156" s="47"/>
      <c r="I156" s="48">
        <f t="shared" si="174"/>
        <v>0</v>
      </c>
      <c r="J156" s="47"/>
      <c r="K156" s="48">
        <f t="shared" si="175"/>
        <v>0</v>
      </c>
      <c r="L156" s="48">
        <f t="shared" si="176"/>
        <v>0</v>
      </c>
      <c r="M156" s="49">
        <f t="shared" ref="M156" si="178">IF(C156="BDI 1",(1+($H$97/100))*L156,(1+($H$98/100))*L156)</f>
        <v>0</v>
      </c>
      <c r="N156" s="147">
        <f t="shared" si="177"/>
        <v>0</v>
      </c>
      <c r="O156" s="16"/>
    </row>
    <row r="157" spans="1:15" s="5" customFormat="1" ht="46.5" customHeight="1" outlineLevel="1" x14ac:dyDescent="0.25">
      <c r="A157" s="42" t="s">
        <v>11</v>
      </c>
      <c r="B157" s="43">
        <v>96557</v>
      </c>
      <c r="C157" s="43" t="s">
        <v>73</v>
      </c>
      <c r="D157" s="42" t="s">
        <v>293</v>
      </c>
      <c r="E157" s="44" t="s">
        <v>448</v>
      </c>
      <c r="F157" s="45" t="s">
        <v>12</v>
      </c>
      <c r="G157" s="46">
        <v>3.36</v>
      </c>
      <c r="H157" s="47"/>
      <c r="I157" s="48">
        <f t="shared" ref="I157:I161" si="179">G157*H157</f>
        <v>0</v>
      </c>
      <c r="J157" s="47"/>
      <c r="K157" s="48">
        <f t="shared" ref="K157:K159" si="180">J157*G157</f>
        <v>0</v>
      </c>
      <c r="L157" s="48">
        <f t="shared" ref="L157:L159" si="181">H157+J157</f>
        <v>0</v>
      </c>
      <c r="M157" s="49">
        <f>IF(C157="BDI 1",(1+($H$318/100))*L157,(1+($H$319/100))*L157)</f>
        <v>0</v>
      </c>
      <c r="N157" s="147">
        <f t="shared" ref="N157:N159" si="182">M157*G157</f>
        <v>0</v>
      </c>
      <c r="O157" s="16"/>
    </row>
    <row r="158" spans="1:15" s="5" customFormat="1" ht="43.5" customHeight="1" outlineLevel="1" x14ac:dyDescent="0.25">
      <c r="A158" s="42" t="s">
        <v>11</v>
      </c>
      <c r="B158" s="43">
        <v>87894</v>
      </c>
      <c r="C158" s="43" t="s">
        <v>73</v>
      </c>
      <c r="D158" s="42" t="s">
        <v>254</v>
      </c>
      <c r="E158" s="44" t="s">
        <v>450</v>
      </c>
      <c r="F158" s="45" t="s">
        <v>9</v>
      </c>
      <c r="G158" s="46">
        <v>53.2</v>
      </c>
      <c r="H158" s="47"/>
      <c r="I158" s="48">
        <f t="shared" si="179"/>
        <v>0</v>
      </c>
      <c r="J158" s="47"/>
      <c r="K158" s="48">
        <f t="shared" si="180"/>
        <v>0</v>
      </c>
      <c r="L158" s="48">
        <f t="shared" si="181"/>
        <v>0</v>
      </c>
      <c r="M158" s="49">
        <f>IF(C158="BDI 1",(1+($H$318/100))*L158,(1+($H$319/100))*L158)</f>
        <v>0</v>
      </c>
      <c r="N158" s="147">
        <f t="shared" si="182"/>
        <v>0</v>
      </c>
      <c r="O158" s="16"/>
    </row>
    <row r="159" spans="1:15" s="5" customFormat="1" ht="60.75" customHeight="1" outlineLevel="1" x14ac:dyDescent="0.25">
      <c r="A159" s="42" t="s">
        <v>11</v>
      </c>
      <c r="B159" s="43">
        <v>87794</v>
      </c>
      <c r="C159" s="43" t="s">
        <v>73</v>
      </c>
      <c r="D159" s="42" t="s">
        <v>255</v>
      </c>
      <c r="E159" s="44" t="s">
        <v>451</v>
      </c>
      <c r="F159" s="45" t="s">
        <v>9</v>
      </c>
      <c r="G159" s="46">
        <v>53.2</v>
      </c>
      <c r="H159" s="47"/>
      <c r="I159" s="48">
        <f t="shared" si="179"/>
        <v>0</v>
      </c>
      <c r="J159" s="47"/>
      <c r="K159" s="48">
        <f t="shared" si="180"/>
        <v>0</v>
      </c>
      <c r="L159" s="48">
        <f t="shared" si="181"/>
        <v>0</v>
      </c>
      <c r="M159" s="49">
        <f>IF(C159="BDI 1",(1+($H$318/100))*L159,(1+($H$319/100))*L159)</f>
        <v>0</v>
      </c>
      <c r="N159" s="147">
        <f t="shared" si="182"/>
        <v>0</v>
      </c>
      <c r="O159" s="16"/>
    </row>
    <row r="160" spans="1:15" s="5" customFormat="1" ht="33.75" customHeight="1" outlineLevel="1" x14ac:dyDescent="0.25">
      <c r="A160" s="42" t="s">
        <v>11</v>
      </c>
      <c r="B160" s="43">
        <v>88485</v>
      </c>
      <c r="C160" s="43" t="s">
        <v>73</v>
      </c>
      <c r="D160" s="42" t="s">
        <v>256</v>
      </c>
      <c r="E160" s="44" t="s">
        <v>30</v>
      </c>
      <c r="F160" s="45" t="s">
        <v>9</v>
      </c>
      <c r="G160" s="46">
        <v>53.2</v>
      </c>
      <c r="H160" s="47"/>
      <c r="I160" s="48">
        <f t="shared" si="179"/>
        <v>0</v>
      </c>
      <c r="J160" s="47"/>
      <c r="K160" s="48">
        <f>J160*G160</f>
        <v>0</v>
      </c>
      <c r="L160" s="48">
        <f>H160+J160</f>
        <v>0</v>
      </c>
      <c r="M160" s="49">
        <f>IF(C160="BDI 1",(1+($H$318/100))*L160,(1+($H$319/100))*L160)</f>
        <v>0</v>
      </c>
      <c r="N160" s="147">
        <f>M160*G160</f>
        <v>0</v>
      </c>
      <c r="O160" s="16"/>
    </row>
    <row r="161" spans="1:15" s="5" customFormat="1" ht="28.5" outlineLevel="1" x14ac:dyDescent="0.25">
      <c r="A161" s="42" t="s">
        <v>11</v>
      </c>
      <c r="B161" s="43">
        <v>88489</v>
      </c>
      <c r="C161" s="43" t="s">
        <v>73</v>
      </c>
      <c r="D161" s="42" t="s">
        <v>257</v>
      </c>
      <c r="E161" s="44" t="s">
        <v>49</v>
      </c>
      <c r="F161" s="45" t="s">
        <v>9</v>
      </c>
      <c r="G161" s="46">
        <v>53.2</v>
      </c>
      <c r="H161" s="47"/>
      <c r="I161" s="48">
        <f t="shared" si="179"/>
        <v>0</v>
      </c>
      <c r="J161" s="47"/>
      <c r="K161" s="48">
        <f>J161*G161</f>
        <v>0</v>
      </c>
      <c r="L161" s="48">
        <f>H161+J161</f>
        <v>0</v>
      </c>
      <c r="M161" s="49">
        <f>IF(C161="BDI 1",(1+($H$318/100))*L161,(1+($H$319/100))*L161)</f>
        <v>0</v>
      </c>
      <c r="N161" s="147">
        <f>M161*G161</f>
        <v>0</v>
      </c>
      <c r="O161" s="16"/>
    </row>
    <row r="162" spans="1:15" s="5" customFormat="1" ht="14.25" outlineLevel="1" x14ac:dyDescent="0.25">
      <c r="A162" s="259"/>
      <c r="B162" s="259"/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16"/>
    </row>
    <row r="163" spans="1:15" s="5" customFormat="1" ht="15" outlineLevel="1" x14ac:dyDescent="0.25">
      <c r="A163" s="261" t="s">
        <v>56</v>
      </c>
      <c r="B163" s="261"/>
      <c r="C163" s="261"/>
      <c r="D163" s="261"/>
      <c r="E163" s="260" t="s">
        <v>434</v>
      </c>
      <c r="F163" s="260"/>
      <c r="G163" s="260"/>
      <c r="H163" s="260"/>
      <c r="I163" s="260"/>
      <c r="J163" s="260"/>
      <c r="K163" s="260"/>
      <c r="L163" s="260"/>
      <c r="M163" s="260"/>
      <c r="N163" s="124">
        <f>SUM(N164,N173)</f>
        <v>0</v>
      </c>
      <c r="O163" s="16"/>
    </row>
    <row r="164" spans="1:15" s="5" customFormat="1" ht="15" outlineLevel="1" x14ac:dyDescent="0.25">
      <c r="A164" s="248" t="s">
        <v>57</v>
      </c>
      <c r="B164" s="248"/>
      <c r="C164" s="248"/>
      <c r="D164" s="248"/>
      <c r="E164" s="249" t="s">
        <v>31</v>
      </c>
      <c r="F164" s="249"/>
      <c r="G164" s="249"/>
      <c r="H164" s="249"/>
      <c r="I164" s="249"/>
      <c r="J164" s="249"/>
      <c r="K164" s="249"/>
      <c r="L164" s="249"/>
      <c r="M164" s="249"/>
      <c r="N164" s="58">
        <f>SUM(N166:N172)</f>
        <v>0</v>
      </c>
      <c r="O164" s="16"/>
    </row>
    <row r="165" spans="1:15" s="5" customFormat="1" ht="30" outlineLevel="1" x14ac:dyDescent="0.25">
      <c r="A165" s="85" t="s">
        <v>137</v>
      </c>
      <c r="B165" s="86">
        <v>98524</v>
      </c>
      <c r="C165" s="133" t="s">
        <v>419</v>
      </c>
      <c r="D165" s="85" t="s">
        <v>143</v>
      </c>
      <c r="E165" s="141" t="s">
        <v>418</v>
      </c>
      <c r="F165" s="85" t="s">
        <v>9</v>
      </c>
      <c r="G165" s="134">
        <v>138</v>
      </c>
      <c r="H165" s="135"/>
      <c r="I165" s="48">
        <f t="shared" ref="I165" si="183">G165*H165</f>
        <v>0</v>
      </c>
      <c r="J165" s="47"/>
      <c r="K165" s="48">
        <f t="shared" ref="K165" si="184">J165*G165</f>
        <v>0</v>
      </c>
      <c r="L165" s="48">
        <f t="shared" ref="L165" si="185">H165+J165</f>
        <v>0</v>
      </c>
      <c r="M165" s="49">
        <f t="shared" ref="M165:M172" si="186">IF(C165="BDI 1",(1+($H$318/100))*L165,(1+($H$319/100))*L165)</f>
        <v>0</v>
      </c>
      <c r="N165" s="147">
        <f t="shared" ref="N165" si="187">M165*G165</f>
        <v>0</v>
      </c>
      <c r="O165" s="16"/>
    </row>
    <row r="166" spans="1:15" s="5" customFormat="1" ht="28.5" outlineLevel="1" x14ac:dyDescent="0.2">
      <c r="A166" s="42" t="s">
        <v>11</v>
      </c>
      <c r="B166" s="43">
        <v>100577</v>
      </c>
      <c r="C166" s="43" t="s">
        <v>73</v>
      </c>
      <c r="D166" s="42" t="s">
        <v>396</v>
      </c>
      <c r="E166" s="142" t="s">
        <v>113</v>
      </c>
      <c r="F166" s="45" t="s">
        <v>9</v>
      </c>
      <c r="G166" s="46">
        <v>6</v>
      </c>
      <c r="H166" s="47"/>
      <c r="I166" s="48">
        <f t="shared" ref="I166" si="188">G166*H166</f>
        <v>0</v>
      </c>
      <c r="J166" s="47"/>
      <c r="K166" s="48">
        <f>J166*G166</f>
        <v>0</v>
      </c>
      <c r="L166" s="48">
        <f>H166+J166</f>
        <v>0</v>
      </c>
      <c r="M166" s="49">
        <f t="shared" si="186"/>
        <v>0</v>
      </c>
      <c r="N166" s="147">
        <f>M166*G166</f>
        <v>0</v>
      </c>
      <c r="O166" s="16"/>
    </row>
    <row r="167" spans="1:15" s="5" customFormat="1" ht="30" outlineLevel="1" x14ac:dyDescent="0.25">
      <c r="A167" s="85" t="s">
        <v>11</v>
      </c>
      <c r="B167" s="86">
        <v>101732</v>
      </c>
      <c r="C167" s="85" t="s">
        <v>73</v>
      </c>
      <c r="D167" s="42" t="s">
        <v>397</v>
      </c>
      <c r="E167" s="143" t="s">
        <v>272</v>
      </c>
      <c r="F167" s="87" t="s">
        <v>9</v>
      </c>
      <c r="G167" s="88">
        <v>6</v>
      </c>
      <c r="H167" s="89"/>
      <c r="I167" s="48">
        <f t="shared" ref="I167:I172" si="189">G167*H167</f>
        <v>0</v>
      </c>
      <c r="J167" s="89"/>
      <c r="K167" s="48">
        <f t="shared" ref="K167:K172" si="190">J167*G167</f>
        <v>0</v>
      </c>
      <c r="L167" s="48">
        <f t="shared" ref="L167:L172" si="191">H167+J167</f>
        <v>0</v>
      </c>
      <c r="M167" s="49">
        <f t="shared" si="186"/>
        <v>0</v>
      </c>
      <c r="N167" s="147">
        <f t="shared" ref="N167:N172" si="192">M167*G167</f>
        <v>0</v>
      </c>
      <c r="O167" s="16"/>
    </row>
    <row r="168" spans="1:15" s="5" customFormat="1" ht="42.75" outlineLevel="1" x14ac:dyDescent="0.25">
      <c r="A168" s="42" t="s">
        <v>21</v>
      </c>
      <c r="B168" s="43" t="s">
        <v>47</v>
      </c>
      <c r="C168" s="43" t="s">
        <v>73</v>
      </c>
      <c r="D168" s="42" t="s">
        <v>398</v>
      </c>
      <c r="E168" s="137" t="s">
        <v>274</v>
      </c>
      <c r="F168" s="45" t="s">
        <v>2</v>
      </c>
      <c r="G168" s="88">
        <v>258</v>
      </c>
      <c r="H168" s="89"/>
      <c r="I168" s="48">
        <f t="shared" si="189"/>
        <v>0</v>
      </c>
      <c r="J168" s="89"/>
      <c r="K168" s="48">
        <f t="shared" si="190"/>
        <v>0</v>
      </c>
      <c r="L168" s="48">
        <f t="shared" si="191"/>
        <v>0</v>
      </c>
      <c r="M168" s="49">
        <f t="shared" si="186"/>
        <v>0</v>
      </c>
      <c r="N168" s="147">
        <f t="shared" si="192"/>
        <v>0</v>
      </c>
      <c r="O168" s="16"/>
    </row>
    <row r="169" spans="1:15" s="5" customFormat="1" ht="42.75" outlineLevel="1" x14ac:dyDescent="0.25">
      <c r="A169" s="42" t="s">
        <v>21</v>
      </c>
      <c r="B169" s="43" t="s">
        <v>47</v>
      </c>
      <c r="C169" s="43" t="s">
        <v>73</v>
      </c>
      <c r="D169" s="42" t="s">
        <v>399</v>
      </c>
      <c r="E169" s="137" t="s">
        <v>180</v>
      </c>
      <c r="F169" s="45" t="s">
        <v>2</v>
      </c>
      <c r="G169" s="46">
        <v>258</v>
      </c>
      <c r="H169" s="47"/>
      <c r="I169" s="48">
        <f t="shared" si="189"/>
        <v>0</v>
      </c>
      <c r="J169" s="47"/>
      <c r="K169" s="48">
        <f t="shared" si="190"/>
        <v>0</v>
      </c>
      <c r="L169" s="48">
        <f t="shared" si="191"/>
        <v>0</v>
      </c>
      <c r="M169" s="49">
        <f t="shared" si="186"/>
        <v>0</v>
      </c>
      <c r="N169" s="147">
        <f t="shared" si="192"/>
        <v>0</v>
      </c>
      <c r="O169" s="16"/>
    </row>
    <row r="170" spans="1:15" s="5" customFormat="1" ht="14.25" outlineLevel="1" x14ac:dyDescent="0.25">
      <c r="A170" s="42" t="s">
        <v>21</v>
      </c>
      <c r="B170" s="43" t="s">
        <v>47</v>
      </c>
      <c r="C170" s="43" t="s">
        <v>74</v>
      </c>
      <c r="D170" s="42" t="s">
        <v>411</v>
      </c>
      <c r="E170" s="44" t="s">
        <v>84</v>
      </c>
      <c r="F170" s="45" t="s">
        <v>85</v>
      </c>
      <c r="G170" s="46">
        <v>6</v>
      </c>
      <c r="H170" s="47"/>
      <c r="I170" s="48">
        <f t="shared" si="189"/>
        <v>0</v>
      </c>
      <c r="J170" s="47"/>
      <c r="K170" s="48">
        <f t="shared" si="190"/>
        <v>0</v>
      </c>
      <c r="L170" s="48">
        <f t="shared" si="191"/>
        <v>0</v>
      </c>
      <c r="M170" s="49">
        <f t="shared" si="186"/>
        <v>0</v>
      </c>
      <c r="N170" s="147">
        <f t="shared" si="192"/>
        <v>0</v>
      </c>
      <c r="O170" s="16"/>
    </row>
    <row r="171" spans="1:15" s="5" customFormat="1" ht="14.25" outlineLevel="1" x14ac:dyDescent="0.25">
      <c r="A171" s="42" t="s">
        <v>21</v>
      </c>
      <c r="B171" s="43" t="s">
        <v>47</v>
      </c>
      <c r="C171" s="43" t="s">
        <v>73</v>
      </c>
      <c r="D171" s="42" t="s">
        <v>248</v>
      </c>
      <c r="E171" s="44" t="s">
        <v>425</v>
      </c>
      <c r="F171" s="45" t="s">
        <v>110</v>
      </c>
      <c r="G171" s="46">
        <v>13</v>
      </c>
      <c r="H171" s="47"/>
      <c r="I171" s="48">
        <f t="shared" si="189"/>
        <v>0</v>
      </c>
      <c r="J171" s="47"/>
      <c r="K171" s="48">
        <f t="shared" si="190"/>
        <v>0</v>
      </c>
      <c r="L171" s="48">
        <f t="shared" si="191"/>
        <v>0</v>
      </c>
      <c r="M171" s="49">
        <f t="shared" si="186"/>
        <v>0</v>
      </c>
      <c r="N171" s="147">
        <f t="shared" si="192"/>
        <v>0</v>
      </c>
      <c r="O171" s="16"/>
    </row>
    <row r="172" spans="1:15" s="5" customFormat="1" ht="85.5" customHeight="1" outlineLevel="1" x14ac:dyDescent="0.25">
      <c r="A172" s="42" t="s">
        <v>137</v>
      </c>
      <c r="B172" s="50">
        <v>88441</v>
      </c>
      <c r="C172" s="43" t="s">
        <v>73</v>
      </c>
      <c r="D172" s="42" t="s">
        <v>433</v>
      </c>
      <c r="E172" s="44" t="s">
        <v>439</v>
      </c>
      <c r="F172" s="45" t="s">
        <v>426</v>
      </c>
      <c r="G172" s="46">
        <v>12</v>
      </c>
      <c r="H172" s="47"/>
      <c r="I172" s="48">
        <f t="shared" si="189"/>
        <v>0</v>
      </c>
      <c r="J172" s="47"/>
      <c r="K172" s="48">
        <f t="shared" si="190"/>
        <v>0</v>
      </c>
      <c r="L172" s="48">
        <f t="shared" si="191"/>
        <v>0</v>
      </c>
      <c r="M172" s="49">
        <f t="shared" si="186"/>
        <v>0</v>
      </c>
      <c r="N172" s="147">
        <f t="shared" si="192"/>
        <v>0</v>
      </c>
      <c r="O172" s="16"/>
    </row>
    <row r="173" spans="1:15" s="5" customFormat="1" ht="21" customHeight="1" outlineLevel="1" x14ac:dyDescent="0.25">
      <c r="A173" s="250" t="s">
        <v>58</v>
      </c>
      <c r="B173" s="250"/>
      <c r="C173" s="250"/>
      <c r="D173" s="250"/>
      <c r="E173" s="251" t="s">
        <v>400</v>
      </c>
      <c r="F173" s="251"/>
      <c r="G173" s="251"/>
      <c r="H173" s="251"/>
      <c r="I173" s="251"/>
      <c r="J173" s="251"/>
      <c r="K173" s="251"/>
      <c r="L173" s="251"/>
      <c r="M173" s="251"/>
      <c r="N173" s="124">
        <f>SUM(N174:N182)</f>
        <v>0</v>
      </c>
      <c r="O173" s="16"/>
    </row>
    <row r="174" spans="1:15" s="5" customFormat="1" ht="28.5" outlineLevel="1" x14ac:dyDescent="0.25">
      <c r="A174" s="42" t="s">
        <v>11</v>
      </c>
      <c r="B174" s="43">
        <v>96527</v>
      </c>
      <c r="C174" s="43" t="s">
        <v>73</v>
      </c>
      <c r="D174" s="42" t="s">
        <v>401</v>
      </c>
      <c r="E174" s="44" t="s">
        <v>410</v>
      </c>
      <c r="F174" s="45" t="s">
        <v>12</v>
      </c>
      <c r="G174" s="46">
        <v>4.62</v>
      </c>
      <c r="H174" s="47"/>
      <c r="I174" s="48">
        <f t="shared" ref="I174:I182" si="193">G174*H174</f>
        <v>0</v>
      </c>
      <c r="J174" s="47"/>
      <c r="K174" s="48">
        <f t="shared" ref="K174:K180" si="194">J174*G174</f>
        <v>0</v>
      </c>
      <c r="L174" s="48">
        <f t="shared" ref="L174:L180" si="195">H174+J174</f>
        <v>0</v>
      </c>
      <c r="M174" s="49">
        <f>IF(C174="BDI 1",(1+($H$318/100))*L174,(1+($H$319/100))*L174)</f>
        <v>0</v>
      </c>
      <c r="N174" s="147">
        <f t="shared" ref="N174:N180" si="196">M174*G174</f>
        <v>0</v>
      </c>
      <c r="O174" s="16"/>
    </row>
    <row r="175" spans="1:15" s="5" customFormat="1" ht="33" customHeight="1" outlineLevel="1" x14ac:dyDescent="0.25">
      <c r="A175" s="42" t="s">
        <v>11</v>
      </c>
      <c r="B175" s="42">
        <v>95445</v>
      </c>
      <c r="C175" s="43" t="s">
        <v>73</v>
      </c>
      <c r="D175" s="42" t="s">
        <v>402</v>
      </c>
      <c r="E175" s="44" t="s">
        <v>263</v>
      </c>
      <c r="F175" s="45" t="s">
        <v>111</v>
      </c>
      <c r="G175" s="46">
        <v>75.89</v>
      </c>
      <c r="H175" s="47"/>
      <c r="I175" s="48">
        <f t="shared" si="193"/>
        <v>0</v>
      </c>
      <c r="J175" s="47"/>
      <c r="K175" s="48">
        <f t="shared" si="194"/>
        <v>0</v>
      </c>
      <c r="L175" s="48">
        <f t="shared" si="195"/>
        <v>0</v>
      </c>
      <c r="M175" s="49">
        <f>IF(C175="BDI 1",(1+($H$318/100))*L175,(1+($H$319/100))*L175)</f>
        <v>0</v>
      </c>
      <c r="N175" s="147">
        <f t="shared" si="196"/>
        <v>0</v>
      </c>
      <c r="O175" s="16"/>
    </row>
    <row r="176" spans="1:15" s="5" customFormat="1" ht="28.5" customHeight="1" outlineLevel="1" x14ac:dyDescent="0.25">
      <c r="A176" s="42" t="s">
        <v>11</v>
      </c>
      <c r="B176" s="43">
        <v>96544</v>
      </c>
      <c r="C176" s="43" t="s">
        <v>73</v>
      </c>
      <c r="D176" s="42" t="s">
        <v>403</v>
      </c>
      <c r="E176" s="44" t="s">
        <v>262</v>
      </c>
      <c r="F176" s="45" t="s">
        <v>111</v>
      </c>
      <c r="G176" s="63">
        <v>75.459999999999994</v>
      </c>
      <c r="H176" s="47"/>
      <c r="I176" s="48">
        <f t="shared" si="193"/>
        <v>0</v>
      </c>
      <c r="J176" s="47"/>
      <c r="K176" s="48">
        <f t="shared" si="194"/>
        <v>0</v>
      </c>
      <c r="L176" s="48">
        <f t="shared" si="195"/>
        <v>0</v>
      </c>
      <c r="M176" s="49">
        <f t="shared" ref="M176" si="197">IF(C176="BDI 1",(1+($H$97/100))*L176,(1+($H$98/100))*L176)</f>
        <v>0</v>
      </c>
      <c r="N176" s="147">
        <f t="shared" si="196"/>
        <v>0</v>
      </c>
      <c r="O176" s="16"/>
    </row>
    <row r="177" spans="1:15" s="5" customFormat="1" ht="57" outlineLevel="1" x14ac:dyDescent="0.25">
      <c r="A177" s="42" t="s">
        <v>11</v>
      </c>
      <c r="B177" s="43">
        <v>96542</v>
      </c>
      <c r="C177" s="43" t="s">
        <v>73</v>
      </c>
      <c r="D177" s="42" t="s">
        <v>404</v>
      </c>
      <c r="E177" s="44" t="s">
        <v>237</v>
      </c>
      <c r="F177" s="45" t="s">
        <v>9</v>
      </c>
      <c r="G177" s="46">
        <v>61.6</v>
      </c>
      <c r="H177" s="47"/>
      <c r="I177" s="48">
        <f t="shared" si="193"/>
        <v>0</v>
      </c>
      <c r="J177" s="47"/>
      <c r="K177" s="48">
        <f t="shared" si="194"/>
        <v>0</v>
      </c>
      <c r="L177" s="48">
        <f t="shared" si="195"/>
        <v>0</v>
      </c>
      <c r="M177" s="49">
        <f t="shared" ref="M177:M182" si="198">IF(C177="BDI 1",(1+($H$318/100))*L177,(1+($H$319/100))*L177)</f>
        <v>0</v>
      </c>
      <c r="N177" s="147">
        <f t="shared" si="196"/>
        <v>0</v>
      </c>
      <c r="O177" s="16"/>
    </row>
    <row r="178" spans="1:15" s="5" customFormat="1" ht="42.75" outlineLevel="1" x14ac:dyDescent="0.25">
      <c r="A178" s="42" t="s">
        <v>11</v>
      </c>
      <c r="B178" s="43">
        <v>96557</v>
      </c>
      <c r="C178" s="43" t="s">
        <v>73</v>
      </c>
      <c r="D178" s="42" t="s">
        <v>405</v>
      </c>
      <c r="E178" s="44" t="s">
        <v>29</v>
      </c>
      <c r="F178" s="45" t="s">
        <v>12</v>
      </c>
      <c r="G178" s="46">
        <v>4.62</v>
      </c>
      <c r="H178" s="47"/>
      <c r="I178" s="48">
        <f t="shared" si="193"/>
        <v>0</v>
      </c>
      <c r="J178" s="47"/>
      <c r="K178" s="48">
        <f t="shared" si="194"/>
        <v>0</v>
      </c>
      <c r="L178" s="48">
        <f t="shared" si="195"/>
        <v>0</v>
      </c>
      <c r="M178" s="49">
        <f t="shared" si="198"/>
        <v>0</v>
      </c>
      <c r="N178" s="147">
        <f t="shared" si="196"/>
        <v>0</v>
      </c>
      <c r="O178" s="16"/>
    </row>
    <row r="179" spans="1:15" s="5" customFormat="1" ht="48" customHeight="1" outlineLevel="1" x14ac:dyDescent="0.25">
      <c r="A179" s="42" t="s">
        <v>11</v>
      </c>
      <c r="B179" s="43">
        <v>87894</v>
      </c>
      <c r="C179" s="43" t="s">
        <v>73</v>
      </c>
      <c r="D179" s="42" t="s">
        <v>406</v>
      </c>
      <c r="E179" s="44" t="s">
        <v>447</v>
      </c>
      <c r="F179" s="45" t="s">
        <v>9</v>
      </c>
      <c r="G179" s="46">
        <v>38.5</v>
      </c>
      <c r="H179" s="47"/>
      <c r="I179" s="48">
        <f t="shared" si="193"/>
        <v>0</v>
      </c>
      <c r="J179" s="47"/>
      <c r="K179" s="48">
        <f t="shared" si="194"/>
        <v>0</v>
      </c>
      <c r="L179" s="48">
        <f t="shared" si="195"/>
        <v>0</v>
      </c>
      <c r="M179" s="49">
        <f t="shared" si="198"/>
        <v>0</v>
      </c>
      <c r="N179" s="147">
        <f t="shared" si="196"/>
        <v>0</v>
      </c>
      <c r="O179" s="16"/>
    </row>
    <row r="180" spans="1:15" s="5" customFormat="1" ht="58.5" customHeight="1" outlineLevel="1" x14ac:dyDescent="0.25">
      <c r="A180" s="42" t="s">
        <v>11</v>
      </c>
      <c r="B180" s="43">
        <v>87794</v>
      </c>
      <c r="C180" s="43" t="s">
        <v>73</v>
      </c>
      <c r="D180" s="42" t="s">
        <v>407</v>
      </c>
      <c r="E180" s="44" t="s">
        <v>103</v>
      </c>
      <c r="F180" s="45" t="s">
        <v>9</v>
      </c>
      <c r="G180" s="46">
        <v>38.5</v>
      </c>
      <c r="H180" s="47"/>
      <c r="I180" s="48">
        <f t="shared" si="193"/>
        <v>0</v>
      </c>
      <c r="J180" s="47"/>
      <c r="K180" s="48">
        <f t="shared" si="194"/>
        <v>0</v>
      </c>
      <c r="L180" s="48">
        <f t="shared" si="195"/>
        <v>0</v>
      </c>
      <c r="M180" s="49">
        <f t="shared" si="198"/>
        <v>0</v>
      </c>
      <c r="N180" s="147">
        <f t="shared" si="196"/>
        <v>0</v>
      </c>
      <c r="O180" s="16"/>
    </row>
    <row r="181" spans="1:15" s="5" customFormat="1" ht="28.5" outlineLevel="1" x14ac:dyDescent="0.25">
      <c r="A181" s="42" t="s">
        <v>11</v>
      </c>
      <c r="B181" s="43">
        <v>88485</v>
      </c>
      <c r="C181" s="43" t="s">
        <v>73</v>
      </c>
      <c r="D181" s="42" t="s">
        <v>408</v>
      </c>
      <c r="E181" s="44" t="s">
        <v>30</v>
      </c>
      <c r="F181" s="45" t="s">
        <v>9</v>
      </c>
      <c r="G181" s="46">
        <v>38.5</v>
      </c>
      <c r="H181" s="47"/>
      <c r="I181" s="48">
        <f t="shared" si="193"/>
        <v>0</v>
      </c>
      <c r="J181" s="47"/>
      <c r="K181" s="48">
        <f>J181*G181</f>
        <v>0</v>
      </c>
      <c r="L181" s="48">
        <f>H181+J181</f>
        <v>0</v>
      </c>
      <c r="M181" s="49">
        <f t="shared" si="198"/>
        <v>0</v>
      </c>
      <c r="N181" s="147">
        <f>M181*G181</f>
        <v>0</v>
      </c>
      <c r="O181" s="16"/>
    </row>
    <row r="182" spans="1:15" s="5" customFormat="1" ht="33" customHeight="1" outlineLevel="1" x14ac:dyDescent="0.25">
      <c r="A182" s="42" t="s">
        <v>11</v>
      </c>
      <c r="B182" s="43">
        <v>88489</v>
      </c>
      <c r="C182" s="43" t="s">
        <v>73</v>
      </c>
      <c r="D182" s="42" t="s">
        <v>409</v>
      </c>
      <c r="E182" s="44" t="s">
        <v>49</v>
      </c>
      <c r="F182" s="45" t="s">
        <v>9</v>
      </c>
      <c r="G182" s="46">
        <v>38.5</v>
      </c>
      <c r="H182" s="47"/>
      <c r="I182" s="48">
        <f t="shared" si="193"/>
        <v>0</v>
      </c>
      <c r="J182" s="47"/>
      <c r="K182" s="48">
        <f>J182*G182</f>
        <v>0</v>
      </c>
      <c r="L182" s="48">
        <f>H182+J182</f>
        <v>0</v>
      </c>
      <c r="M182" s="49">
        <f t="shared" si="198"/>
        <v>0</v>
      </c>
      <c r="N182" s="147">
        <f>M182*G182</f>
        <v>0</v>
      </c>
      <c r="O182" s="16"/>
    </row>
    <row r="183" spans="1:15" s="5" customFormat="1" ht="15" outlineLevel="1" x14ac:dyDescent="0.25">
      <c r="A183" s="191"/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3"/>
      <c r="O183" s="16"/>
    </row>
    <row r="184" spans="1:15" s="5" customFormat="1" ht="15" outlineLevel="1" x14ac:dyDescent="0.25">
      <c r="A184" s="90"/>
      <c r="B184" s="91"/>
      <c r="C184" s="40"/>
      <c r="D184" s="53" t="s">
        <v>107</v>
      </c>
      <c r="E184" s="175" t="s">
        <v>181</v>
      </c>
      <c r="F184" s="176"/>
      <c r="G184" s="176"/>
      <c r="H184" s="176"/>
      <c r="I184" s="176"/>
      <c r="J184" s="176"/>
      <c r="K184" s="176"/>
      <c r="L184" s="176"/>
      <c r="M184" s="177"/>
      <c r="N184" s="66">
        <f>SUM(N185,N198)</f>
        <v>0</v>
      </c>
      <c r="O184" s="16"/>
    </row>
    <row r="185" spans="1:15" s="5" customFormat="1" ht="15" outlineLevel="1" x14ac:dyDescent="0.25">
      <c r="A185" s="178" t="s">
        <v>59</v>
      </c>
      <c r="B185" s="168"/>
      <c r="C185" s="168"/>
      <c r="D185" s="169"/>
      <c r="E185" s="155" t="s">
        <v>31</v>
      </c>
      <c r="F185" s="156"/>
      <c r="G185" s="156"/>
      <c r="H185" s="156"/>
      <c r="I185" s="156"/>
      <c r="J185" s="156"/>
      <c r="K185" s="156"/>
      <c r="L185" s="156"/>
      <c r="M185" s="157"/>
      <c r="N185" s="57">
        <f>SUM(N186:N197)</f>
        <v>0</v>
      </c>
      <c r="O185" s="16"/>
    </row>
    <row r="186" spans="1:15" s="5" customFormat="1" ht="30" outlineLevel="1" x14ac:dyDescent="0.25">
      <c r="A186" s="85" t="s">
        <v>137</v>
      </c>
      <c r="B186" s="140">
        <v>98524</v>
      </c>
      <c r="C186" s="133" t="s">
        <v>73</v>
      </c>
      <c r="D186" s="85" t="s">
        <v>296</v>
      </c>
      <c r="E186" s="141" t="s">
        <v>418</v>
      </c>
      <c r="F186" s="85" t="s">
        <v>9</v>
      </c>
      <c r="G186" s="134">
        <v>41</v>
      </c>
      <c r="H186" s="135"/>
      <c r="I186" s="138">
        <f t="shared" ref="I186" si="199">G186*H186</f>
        <v>0</v>
      </c>
      <c r="J186" s="89"/>
      <c r="K186" s="138">
        <f t="shared" ref="K186" si="200">J186*G186</f>
        <v>0</v>
      </c>
      <c r="L186" s="138">
        <f t="shared" ref="L186" si="201">H186+J186</f>
        <v>0</v>
      </c>
      <c r="M186" s="139">
        <f t="shared" ref="M186:M197" si="202">IF(C186="BDI 1",(1+($H$318/100))*L186,(1+($H$319/100))*L186)</f>
        <v>0</v>
      </c>
      <c r="N186" s="147">
        <f t="shared" ref="N186" si="203">M186*G186</f>
        <v>0</v>
      </c>
      <c r="O186" s="16"/>
    </row>
    <row r="187" spans="1:15" s="5" customFormat="1" ht="42.75" outlineLevel="1" x14ac:dyDescent="0.25">
      <c r="A187" s="42" t="s">
        <v>21</v>
      </c>
      <c r="B187" s="43" t="s">
        <v>47</v>
      </c>
      <c r="C187" s="43" t="s">
        <v>73</v>
      </c>
      <c r="D187" s="85" t="s">
        <v>297</v>
      </c>
      <c r="E187" s="137" t="s">
        <v>180</v>
      </c>
      <c r="F187" s="45" t="s">
        <v>2</v>
      </c>
      <c r="G187" s="46">
        <v>132</v>
      </c>
      <c r="H187" s="47"/>
      <c r="I187" s="48">
        <f t="shared" ref="I187:I194" si="204">G187*H187</f>
        <v>0</v>
      </c>
      <c r="J187" s="47"/>
      <c r="K187" s="48">
        <f t="shared" ref="K187:K188" si="205">J187*G187</f>
        <v>0</v>
      </c>
      <c r="L187" s="48">
        <f t="shared" ref="L187:L188" si="206">H187+J187</f>
        <v>0</v>
      </c>
      <c r="M187" s="49">
        <f t="shared" si="202"/>
        <v>0</v>
      </c>
      <c r="N187" s="147">
        <f t="shared" ref="N187:N194" si="207">M187*G187</f>
        <v>0</v>
      </c>
      <c r="O187" s="16"/>
    </row>
    <row r="188" spans="1:15" s="5" customFormat="1" ht="42.75" outlineLevel="1" x14ac:dyDescent="0.25">
      <c r="A188" s="42" t="s">
        <v>21</v>
      </c>
      <c r="B188" s="43" t="s">
        <v>47</v>
      </c>
      <c r="C188" s="43" t="s">
        <v>73</v>
      </c>
      <c r="D188" s="85" t="s">
        <v>298</v>
      </c>
      <c r="E188" s="137" t="s">
        <v>179</v>
      </c>
      <c r="F188" s="45" t="s">
        <v>81</v>
      </c>
      <c r="G188" s="46">
        <v>10</v>
      </c>
      <c r="H188" s="47"/>
      <c r="I188" s="48">
        <f t="shared" si="204"/>
        <v>0</v>
      </c>
      <c r="J188" s="47"/>
      <c r="K188" s="48">
        <f t="shared" si="205"/>
        <v>0</v>
      </c>
      <c r="L188" s="48">
        <f t="shared" si="206"/>
        <v>0</v>
      </c>
      <c r="M188" s="49">
        <f t="shared" si="202"/>
        <v>0</v>
      </c>
      <c r="N188" s="147">
        <f t="shared" si="207"/>
        <v>0</v>
      </c>
      <c r="O188" s="16"/>
    </row>
    <row r="189" spans="1:15" s="5" customFormat="1" ht="42.75" outlineLevel="1" x14ac:dyDescent="0.25">
      <c r="A189" s="42" t="s">
        <v>21</v>
      </c>
      <c r="B189" s="43" t="s">
        <v>47</v>
      </c>
      <c r="C189" s="43" t="s">
        <v>73</v>
      </c>
      <c r="D189" s="85" t="s">
        <v>299</v>
      </c>
      <c r="E189" s="137" t="s">
        <v>77</v>
      </c>
      <c r="F189" s="45" t="s">
        <v>2</v>
      </c>
      <c r="G189" s="46">
        <v>64</v>
      </c>
      <c r="H189" s="47"/>
      <c r="I189" s="48">
        <f t="shared" si="204"/>
        <v>0</v>
      </c>
      <c r="J189" s="47"/>
      <c r="K189" s="48">
        <f>J189*G189</f>
        <v>0</v>
      </c>
      <c r="L189" s="48">
        <f>H189+J189</f>
        <v>0</v>
      </c>
      <c r="M189" s="49">
        <f t="shared" si="202"/>
        <v>0</v>
      </c>
      <c r="N189" s="147">
        <f t="shared" si="207"/>
        <v>0</v>
      </c>
      <c r="O189" s="16"/>
    </row>
    <row r="190" spans="1:15" s="5" customFormat="1" ht="28.5" outlineLevel="1" x14ac:dyDescent="0.25">
      <c r="A190" s="42" t="s">
        <v>21</v>
      </c>
      <c r="B190" s="43" t="s">
        <v>47</v>
      </c>
      <c r="C190" s="43" t="s">
        <v>73</v>
      </c>
      <c r="D190" s="85" t="s">
        <v>300</v>
      </c>
      <c r="E190" s="137" t="s">
        <v>83</v>
      </c>
      <c r="F190" s="45" t="s">
        <v>19</v>
      </c>
      <c r="G190" s="46">
        <v>30</v>
      </c>
      <c r="H190" s="47"/>
      <c r="I190" s="48">
        <f t="shared" si="204"/>
        <v>0</v>
      </c>
      <c r="J190" s="47"/>
      <c r="K190" s="48">
        <f t="shared" ref="K190:K191" si="208">J190*G190</f>
        <v>0</v>
      </c>
      <c r="L190" s="48">
        <f t="shared" ref="L190:L191" si="209">H190+J190</f>
        <v>0</v>
      </c>
      <c r="M190" s="49">
        <f t="shared" si="202"/>
        <v>0</v>
      </c>
      <c r="N190" s="147">
        <f t="shared" si="207"/>
        <v>0</v>
      </c>
      <c r="O190" s="16"/>
    </row>
    <row r="191" spans="1:15" s="5" customFormat="1" ht="14.25" outlineLevel="1" x14ac:dyDescent="0.25">
      <c r="A191" s="42" t="s">
        <v>21</v>
      </c>
      <c r="B191" s="43" t="s">
        <v>47</v>
      </c>
      <c r="C191" s="43" t="s">
        <v>74</v>
      </c>
      <c r="D191" s="85" t="s">
        <v>301</v>
      </c>
      <c r="E191" s="137" t="s">
        <v>90</v>
      </c>
      <c r="F191" s="45" t="s">
        <v>85</v>
      </c>
      <c r="G191" s="46">
        <v>10</v>
      </c>
      <c r="H191" s="47"/>
      <c r="I191" s="48">
        <f t="shared" si="204"/>
        <v>0</v>
      </c>
      <c r="J191" s="47"/>
      <c r="K191" s="48">
        <f t="shared" si="208"/>
        <v>0</v>
      </c>
      <c r="L191" s="48">
        <f t="shared" si="209"/>
        <v>0</v>
      </c>
      <c r="M191" s="49">
        <f t="shared" si="202"/>
        <v>0</v>
      </c>
      <c r="N191" s="147">
        <f t="shared" si="207"/>
        <v>0</v>
      </c>
      <c r="O191" s="16"/>
    </row>
    <row r="192" spans="1:15" s="5" customFormat="1" ht="42.75" outlineLevel="1" x14ac:dyDescent="0.25">
      <c r="A192" s="42" t="s">
        <v>21</v>
      </c>
      <c r="B192" s="43" t="s">
        <v>47</v>
      </c>
      <c r="C192" s="43" t="s">
        <v>73</v>
      </c>
      <c r="D192" s="85" t="s">
        <v>302</v>
      </c>
      <c r="E192" s="137" t="s">
        <v>146</v>
      </c>
      <c r="F192" s="45" t="s">
        <v>2</v>
      </c>
      <c r="G192" s="46">
        <v>16</v>
      </c>
      <c r="H192" s="47"/>
      <c r="I192" s="48">
        <f t="shared" si="204"/>
        <v>0</v>
      </c>
      <c r="J192" s="47"/>
      <c r="K192" s="48">
        <f t="shared" ref="K192:K194" si="210">J192*G192</f>
        <v>0</v>
      </c>
      <c r="L192" s="48">
        <f t="shared" ref="L192:L194" si="211">H192+J192</f>
        <v>0</v>
      </c>
      <c r="M192" s="49">
        <f t="shared" si="202"/>
        <v>0</v>
      </c>
      <c r="N192" s="147">
        <f t="shared" si="207"/>
        <v>0</v>
      </c>
      <c r="O192" s="16"/>
    </row>
    <row r="193" spans="1:15" s="5" customFormat="1" ht="14.25" outlineLevel="1" x14ac:dyDescent="0.25">
      <c r="A193" s="42" t="s">
        <v>21</v>
      </c>
      <c r="B193" s="43" t="s">
        <v>47</v>
      </c>
      <c r="C193" s="43" t="s">
        <v>74</v>
      </c>
      <c r="D193" s="85" t="s">
        <v>303</v>
      </c>
      <c r="E193" s="137" t="s">
        <v>88</v>
      </c>
      <c r="F193" s="45" t="s">
        <v>85</v>
      </c>
      <c r="G193" s="46">
        <v>61</v>
      </c>
      <c r="H193" s="47"/>
      <c r="I193" s="48">
        <f t="shared" si="204"/>
        <v>0</v>
      </c>
      <c r="J193" s="47"/>
      <c r="K193" s="48">
        <f t="shared" si="210"/>
        <v>0</v>
      </c>
      <c r="L193" s="48">
        <f t="shared" si="211"/>
        <v>0</v>
      </c>
      <c r="M193" s="49">
        <f t="shared" si="202"/>
        <v>0</v>
      </c>
      <c r="N193" s="147">
        <f t="shared" ref="N193" si="212">M193*G193</f>
        <v>0</v>
      </c>
      <c r="O193" s="16"/>
    </row>
    <row r="194" spans="1:15" s="5" customFormat="1" ht="20.25" customHeight="1" outlineLevel="1" x14ac:dyDescent="0.25">
      <c r="A194" s="42" t="s">
        <v>21</v>
      </c>
      <c r="B194" s="43" t="s">
        <v>47</v>
      </c>
      <c r="C194" s="43" t="s">
        <v>74</v>
      </c>
      <c r="D194" s="85" t="s">
        <v>304</v>
      </c>
      <c r="E194" s="137" t="s">
        <v>84</v>
      </c>
      <c r="F194" s="45" t="s">
        <v>85</v>
      </c>
      <c r="G194" s="46">
        <v>2</v>
      </c>
      <c r="H194" s="47"/>
      <c r="I194" s="48">
        <f t="shared" si="204"/>
        <v>0</v>
      </c>
      <c r="J194" s="47"/>
      <c r="K194" s="48">
        <f t="shared" si="210"/>
        <v>0</v>
      </c>
      <c r="L194" s="48">
        <f t="shared" si="211"/>
        <v>0</v>
      </c>
      <c r="M194" s="49">
        <f t="shared" si="202"/>
        <v>0</v>
      </c>
      <c r="N194" s="147">
        <f t="shared" si="207"/>
        <v>0</v>
      </c>
      <c r="O194" s="16"/>
    </row>
    <row r="195" spans="1:15" s="5" customFormat="1" ht="14.25" outlineLevel="1" x14ac:dyDescent="0.25">
      <c r="A195" s="42" t="s">
        <v>22</v>
      </c>
      <c r="B195" s="43">
        <v>301</v>
      </c>
      <c r="C195" s="43" t="s">
        <v>73</v>
      </c>
      <c r="D195" s="85" t="s">
        <v>305</v>
      </c>
      <c r="E195" s="44" t="s">
        <v>135</v>
      </c>
      <c r="F195" s="45" t="s">
        <v>9</v>
      </c>
      <c r="G195" s="46">
        <v>12</v>
      </c>
      <c r="H195" s="47"/>
      <c r="I195" s="48">
        <f>G195*H195</f>
        <v>0</v>
      </c>
      <c r="J195" s="47"/>
      <c r="K195" s="48">
        <f>J195*G195</f>
        <v>0</v>
      </c>
      <c r="L195" s="48">
        <f>H195+J195</f>
        <v>0</v>
      </c>
      <c r="M195" s="49">
        <f t="shared" si="202"/>
        <v>0</v>
      </c>
      <c r="N195" s="147">
        <f>M195*G195</f>
        <v>0</v>
      </c>
      <c r="O195" s="16"/>
    </row>
    <row r="196" spans="1:15" s="5" customFormat="1" ht="14.25" outlineLevel="1" x14ac:dyDescent="0.25">
      <c r="A196" s="42" t="s">
        <v>21</v>
      </c>
      <c r="B196" s="43" t="s">
        <v>47</v>
      </c>
      <c r="C196" s="43" t="s">
        <v>73</v>
      </c>
      <c r="D196" s="85" t="s">
        <v>435</v>
      </c>
      <c r="E196" s="44" t="s">
        <v>425</v>
      </c>
      <c r="F196" s="45" t="s">
        <v>110</v>
      </c>
      <c r="G196" s="46">
        <v>13</v>
      </c>
      <c r="H196" s="47"/>
      <c r="I196" s="48">
        <f t="shared" ref="I196:I197" si="213">G196*H196</f>
        <v>0</v>
      </c>
      <c r="J196" s="47"/>
      <c r="K196" s="48">
        <f t="shared" ref="K196:K197" si="214">J196*G196</f>
        <v>0</v>
      </c>
      <c r="L196" s="48">
        <f t="shared" ref="L196:L197" si="215">H196+J196</f>
        <v>0</v>
      </c>
      <c r="M196" s="49">
        <f t="shared" si="202"/>
        <v>0</v>
      </c>
      <c r="N196" s="147">
        <f t="shared" ref="N196:N197" si="216">M196*G196</f>
        <v>0</v>
      </c>
      <c r="O196" s="16"/>
    </row>
    <row r="197" spans="1:15" s="5" customFormat="1" ht="85.5" outlineLevel="1" x14ac:dyDescent="0.25">
      <c r="A197" s="42" t="s">
        <v>137</v>
      </c>
      <c r="B197" s="50">
        <v>88441</v>
      </c>
      <c r="C197" s="43" t="s">
        <v>73</v>
      </c>
      <c r="D197" s="85" t="s">
        <v>436</v>
      </c>
      <c r="E197" s="44" t="s">
        <v>439</v>
      </c>
      <c r="F197" s="45" t="s">
        <v>426</v>
      </c>
      <c r="G197" s="46">
        <v>12</v>
      </c>
      <c r="H197" s="47"/>
      <c r="I197" s="48">
        <f t="shared" si="213"/>
        <v>0</v>
      </c>
      <c r="J197" s="47"/>
      <c r="K197" s="48">
        <f t="shared" si="214"/>
        <v>0</v>
      </c>
      <c r="L197" s="48">
        <f t="shared" si="215"/>
        <v>0</v>
      </c>
      <c r="M197" s="49">
        <f t="shared" si="202"/>
        <v>0</v>
      </c>
      <c r="N197" s="147">
        <f t="shared" si="216"/>
        <v>0</v>
      </c>
      <c r="O197" s="16"/>
    </row>
    <row r="198" spans="1:15" s="5" customFormat="1" ht="15" outlineLevel="1" x14ac:dyDescent="0.25">
      <c r="A198" s="203" t="s">
        <v>60</v>
      </c>
      <c r="B198" s="195"/>
      <c r="C198" s="195"/>
      <c r="D198" s="196"/>
      <c r="E198" s="200" t="s">
        <v>46</v>
      </c>
      <c r="F198" s="201"/>
      <c r="G198" s="201"/>
      <c r="H198" s="201"/>
      <c r="I198" s="201"/>
      <c r="J198" s="201"/>
      <c r="K198" s="201"/>
      <c r="L198" s="201"/>
      <c r="M198" s="202"/>
      <c r="N198" s="124">
        <f>SUM(N199)</f>
        <v>0</v>
      </c>
      <c r="O198" s="16"/>
    </row>
    <row r="199" spans="1:15" s="5" customFormat="1" ht="28.5" outlineLevel="1" x14ac:dyDescent="0.25">
      <c r="A199" s="42" t="s">
        <v>21</v>
      </c>
      <c r="B199" s="43" t="s">
        <v>47</v>
      </c>
      <c r="C199" s="43" t="s">
        <v>74</v>
      </c>
      <c r="D199" s="42" t="s">
        <v>306</v>
      </c>
      <c r="E199" s="44" t="s">
        <v>108</v>
      </c>
      <c r="F199" s="45" t="s">
        <v>2</v>
      </c>
      <c r="G199" s="46">
        <v>2</v>
      </c>
      <c r="H199" s="47"/>
      <c r="I199" s="48">
        <f t="shared" ref="I199" si="217">G199*H199</f>
        <v>0</v>
      </c>
      <c r="J199" s="47"/>
      <c r="K199" s="48">
        <f t="shared" ref="K199" si="218">J199*G199</f>
        <v>0</v>
      </c>
      <c r="L199" s="48">
        <f t="shared" ref="L199" si="219">H199+J199</f>
        <v>0</v>
      </c>
      <c r="M199" s="49">
        <f>IF(C199="BDI 1",(1+($H$318/100))*L199,(1+($H$319/100))*L199)</f>
        <v>0</v>
      </c>
      <c r="N199" s="147">
        <f t="shared" ref="N199" si="220">M199*G199</f>
        <v>0</v>
      </c>
      <c r="O199" s="16"/>
    </row>
    <row r="200" spans="1:15" s="5" customFormat="1" ht="15" outlineLevel="1" x14ac:dyDescent="0.25">
      <c r="A200" s="255"/>
      <c r="B200" s="255"/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16"/>
    </row>
    <row r="201" spans="1:15" s="5" customFormat="1" ht="19.5" customHeight="1" outlineLevel="1" x14ac:dyDescent="0.25">
      <c r="A201" s="51"/>
      <c r="B201" s="52"/>
      <c r="C201" s="67"/>
      <c r="D201" s="92" t="s">
        <v>307</v>
      </c>
      <c r="E201" s="175" t="s">
        <v>273</v>
      </c>
      <c r="F201" s="176"/>
      <c r="G201" s="176"/>
      <c r="H201" s="176"/>
      <c r="I201" s="176"/>
      <c r="J201" s="176"/>
      <c r="K201" s="176"/>
      <c r="L201" s="176"/>
      <c r="M201" s="177"/>
      <c r="N201" s="66">
        <f>SUM(N202,N220,N233,N236,N239,N250,N258)</f>
        <v>0</v>
      </c>
      <c r="O201" s="16"/>
    </row>
    <row r="202" spans="1:15" s="5" customFormat="1" ht="15" outlineLevel="1" x14ac:dyDescent="0.25">
      <c r="A202" s="178" t="s">
        <v>61</v>
      </c>
      <c r="B202" s="168"/>
      <c r="C202" s="168"/>
      <c r="D202" s="169"/>
      <c r="E202" s="155" t="s">
        <v>31</v>
      </c>
      <c r="F202" s="156"/>
      <c r="G202" s="156"/>
      <c r="H202" s="156"/>
      <c r="I202" s="156"/>
      <c r="J202" s="156"/>
      <c r="K202" s="156"/>
      <c r="L202" s="156"/>
      <c r="M202" s="157"/>
      <c r="N202" s="99">
        <f>SUM(N203:N219)</f>
        <v>0</v>
      </c>
      <c r="O202" s="16"/>
    </row>
    <row r="203" spans="1:15" s="5" customFormat="1" ht="30" outlineLevel="1" x14ac:dyDescent="0.25">
      <c r="A203" s="85" t="s">
        <v>137</v>
      </c>
      <c r="B203" s="140">
        <v>98524</v>
      </c>
      <c r="C203" s="133" t="s">
        <v>419</v>
      </c>
      <c r="D203" s="85" t="s">
        <v>120</v>
      </c>
      <c r="E203" s="141" t="s">
        <v>418</v>
      </c>
      <c r="F203" s="85" t="s">
        <v>9</v>
      </c>
      <c r="G203" s="134">
        <v>148.30000000000001</v>
      </c>
      <c r="H203" s="135"/>
      <c r="I203" s="138">
        <f t="shared" ref="I203" si="221">G203*H203</f>
        <v>0</v>
      </c>
      <c r="J203" s="89"/>
      <c r="K203" s="138">
        <f t="shared" ref="K203" si="222">J203*G203</f>
        <v>0</v>
      </c>
      <c r="L203" s="138">
        <f t="shared" ref="L203" si="223">H203+J203</f>
        <v>0</v>
      </c>
      <c r="M203" s="139">
        <f t="shared" ref="M203:M219" si="224">IF(C203="BDI 1",(1+($H$318/100))*L203,(1+($H$319/100))*L203)</f>
        <v>0</v>
      </c>
      <c r="N203" s="147">
        <f>M203*G203</f>
        <v>0</v>
      </c>
      <c r="O203" s="16"/>
    </row>
    <row r="204" spans="1:15" s="5" customFormat="1" ht="28.5" outlineLevel="1" x14ac:dyDescent="0.25">
      <c r="A204" s="42" t="s">
        <v>21</v>
      </c>
      <c r="B204" s="43" t="s">
        <v>47</v>
      </c>
      <c r="C204" s="43" t="s">
        <v>73</v>
      </c>
      <c r="D204" s="85" t="s">
        <v>122</v>
      </c>
      <c r="E204" s="137" t="s">
        <v>89</v>
      </c>
      <c r="F204" s="45" t="s">
        <v>2</v>
      </c>
      <c r="G204" s="46">
        <v>10</v>
      </c>
      <c r="H204" s="47"/>
      <c r="I204" s="48">
        <f t="shared" ref="I204:I207" si="225">G204*H204</f>
        <v>0</v>
      </c>
      <c r="J204" s="47"/>
      <c r="K204" s="48">
        <f t="shared" ref="K204:K205" si="226">J204*G204</f>
        <v>0</v>
      </c>
      <c r="L204" s="48">
        <f t="shared" ref="L204:L213" si="227">H204+J204</f>
        <v>0</v>
      </c>
      <c r="M204" s="49">
        <f t="shared" si="224"/>
        <v>0</v>
      </c>
      <c r="N204" s="147">
        <f t="shared" ref="N204:N206" si="228">M204*G204</f>
        <v>0</v>
      </c>
      <c r="O204" s="16"/>
    </row>
    <row r="205" spans="1:15" s="5" customFormat="1" ht="32.25" customHeight="1" outlineLevel="1" x14ac:dyDescent="0.25">
      <c r="A205" s="42" t="s">
        <v>21</v>
      </c>
      <c r="B205" s="43" t="s">
        <v>47</v>
      </c>
      <c r="C205" s="43" t="s">
        <v>73</v>
      </c>
      <c r="D205" s="85" t="s">
        <v>123</v>
      </c>
      <c r="E205" s="137" t="s">
        <v>274</v>
      </c>
      <c r="F205" s="45" t="s">
        <v>2</v>
      </c>
      <c r="G205" s="46">
        <v>56</v>
      </c>
      <c r="H205" s="47"/>
      <c r="I205" s="48">
        <f t="shared" si="225"/>
        <v>0</v>
      </c>
      <c r="J205" s="47"/>
      <c r="K205" s="48">
        <f t="shared" si="226"/>
        <v>0</v>
      </c>
      <c r="L205" s="48">
        <f t="shared" si="227"/>
        <v>0</v>
      </c>
      <c r="M205" s="49">
        <f t="shared" si="224"/>
        <v>0</v>
      </c>
      <c r="N205" s="147">
        <f t="shared" si="228"/>
        <v>0</v>
      </c>
      <c r="O205" s="16"/>
    </row>
    <row r="206" spans="1:15" s="5" customFormat="1" ht="35.25" customHeight="1" outlineLevel="1" x14ac:dyDescent="0.25">
      <c r="A206" s="42" t="s">
        <v>21</v>
      </c>
      <c r="B206" s="43" t="s">
        <v>47</v>
      </c>
      <c r="C206" s="43" t="s">
        <v>73</v>
      </c>
      <c r="D206" s="85" t="s">
        <v>124</v>
      </c>
      <c r="E206" s="137" t="s">
        <v>77</v>
      </c>
      <c r="F206" s="45" t="s">
        <v>2</v>
      </c>
      <c r="G206" s="46">
        <v>82</v>
      </c>
      <c r="H206" s="47"/>
      <c r="I206" s="48">
        <f t="shared" si="225"/>
        <v>0</v>
      </c>
      <c r="J206" s="47"/>
      <c r="K206" s="48">
        <f>J206*G206</f>
        <v>0</v>
      </c>
      <c r="L206" s="48">
        <f t="shared" si="227"/>
        <v>0</v>
      </c>
      <c r="M206" s="49">
        <f t="shared" si="224"/>
        <v>0</v>
      </c>
      <c r="N206" s="147">
        <f t="shared" si="228"/>
        <v>0</v>
      </c>
      <c r="O206" s="16"/>
    </row>
    <row r="207" spans="1:15" s="5" customFormat="1" ht="34.5" customHeight="1" outlineLevel="1" x14ac:dyDescent="0.25">
      <c r="A207" s="42" t="s">
        <v>22</v>
      </c>
      <c r="B207" s="43">
        <v>305</v>
      </c>
      <c r="C207" s="43" t="s">
        <v>73</v>
      </c>
      <c r="D207" s="85" t="s">
        <v>125</v>
      </c>
      <c r="E207" s="137" t="s">
        <v>86</v>
      </c>
      <c r="F207" s="45" t="s">
        <v>9</v>
      </c>
      <c r="G207" s="46">
        <v>53</v>
      </c>
      <c r="H207" s="47"/>
      <c r="I207" s="48">
        <f t="shared" si="225"/>
        <v>0</v>
      </c>
      <c r="J207" s="47"/>
      <c r="K207" s="48">
        <f t="shared" ref="K207:K219" si="229">J207*G207</f>
        <v>0</v>
      </c>
      <c r="L207" s="48">
        <f t="shared" si="227"/>
        <v>0</v>
      </c>
      <c r="M207" s="49">
        <f t="shared" si="224"/>
        <v>0</v>
      </c>
      <c r="N207" s="147">
        <f t="shared" ref="N207:N209" si="230">M207*G207</f>
        <v>0</v>
      </c>
      <c r="O207" s="16"/>
    </row>
    <row r="208" spans="1:15" s="5" customFormat="1" ht="30.75" customHeight="1" outlineLevel="1" x14ac:dyDescent="0.25">
      <c r="A208" s="42" t="s">
        <v>21</v>
      </c>
      <c r="B208" s="43" t="s">
        <v>47</v>
      </c>
      <c r="C208" s="43" t="s">
        <v>73</v>
      </c>
      <c r="D208" s="85" t="s">
        <v>126</v>
      </c>
      <c r="E208" s="137" t="s">
        <v>92</v>
      </c>
      <c r="F208" s="45" t="s">
        <v>2</v>
      </c>
      <c r="G208" s="46">
        <v>48</v>
      </c>
      <c r="H208" s="47"/>
      <c r="I208" s="48">
        <f t="shared" ref="I208:I213" si="231">G208*H208</f>
        <v>0</v>
      </c>
      <c r="J208" s="47"/>
      <c r="K208" s="48">
        <f t="shared" si="229"/>
        <v>0</v>
      </c>
      <c r="L208" s="48">
        <f t="shared" si="227"/>
        <v>0</v>
      </c>
      <c r="M208" s="49">
        <f t="shared" si="224"/>
        <v>0</v>
      </c>
      <c r="N208" s="147">
        <f t="shared" si="230"/>
        <v>0</v>
      </c>
      <c r="O208" s="16"/>
    </row>
    <row r="209" spans="1:15" s="5" customFormat="1" ht="36" customHeight="1" outlineLevel="1" x14ac:dyDescent="0.25">
      <c r="A209" s="42" t="s">
        <v>21</v>
      </c>
      <c r="B209" s="43" t="s">
        <v>47</v>
      </c>
      <c r="C209" s="43" t="s">
        <v>73</v>
      </c>
      <c r="D209" s="85" t="s">
        <v>308</v>
      </c>
      <c r="E209" s="137" t="s">
        <v>91</v>
      </c>
      <c r="F209" s="45" t="s">
        <v>2</v>
      </c>
      <c r="G209" s="46">
        <v>2</v>
      </c>
      <c r="H209" s="47"/>
      <c r="I209" s="48">
        <f t="shared" si="231"/>
        <v>0</v>
      </c>
      <c r="J209" s="47"/>
      <c r="K209" s="48">
        <f t="shared" si="229"/>
        <v>0</v>
      </c>
      <c r="L209" s="48">
        <f t="shared" si="227"/>
        <v>0</v>
      </c>
      <c r="M209" s="49">
        <f t="shared" si="224"/>
        <v>0</v>
      </c>
      <c r="N209" s="147">
        <f t="shared" si="230"/>
        <v>0</v>
      </c>
      <c r="O209" s="16"/>
    </row>
    <row r="210" spans="1:15" s="5" customFormat="1" ht="42" customHeight="1" outlineLevel="1" x14ac:dyDescent="0.25">
      <c r="A210" s="42" t="s">
        <v>21</v>
      </c>
      <c r="B210" s="43" t="s">
        <v>47</v>
      </c>
      <c r="C210" s="43" t="s">
        <v>73</v>
      </c>
      <c r="D210" s="85" t="s">
        <v>309</v>
      </c>
      <c r="E210" s="137" t="s">
        <v>180</v>
      </c>
      <c r="F210" s="45" t="s">
        <v>2</v>
      </c>
      <c r="G210" s="46">
        <v>96</v>
      </c>
      <c r="H210" s="47"/>
      <c r="I210" s="48">
        <f t="shared" si="231"/>
        <v>0</v>
      </c>
      <c r="J210" s="47"/>
      <c r="K210" s="48">
        <f t="shared" si="229"/>
        <v>0</v>
      </c>
      <c r="L210" s="48">
        <f t="shared" si="227"/>
        <v>0</v>
      </c>
      <c r="M210" s="49">
        <f t="shared" si="224"/>
        <v>0</v>
      </c>
      <c r="N210" s="147">
        <f t="shared" ref="N210:N213" si="232">M210*G210</f>
        <v>0</v>
      </c>
      <c r="O210" s="16"/>
    </row>
    <row r="211" spans="1:15" s="5" customFormat="1" ht="45" customHeight="1" outlineLevel="1" x14ac:dyDescent="0.25">
      <c r="A211" s="42" t="s">
        <v>21</v>
      </c>
      <c r="B211" s="43" t="s">
        <v>47</v>
      </c>
      <c r="C211" s="43" t="s">
        <v>73</v>
      </c>
      <c r="D211" s="85" t="s">
        <v>310</v>
      </c>
      <c r="E211" s="137" t="s">
        <v>422</v>
      </c>
      <c r="F211" s="45" t="s">
        <v>2</v>
      </c>
      <c r="G211" s="46">
        <v>20</v>
      </c>
      <c r="H211" s="47"/>
      <c r="I211" s="48">
        <f t="shared" si="231"/>
        <v>0</v>
      </c>
      <c r="J211" s="47"/>
      <c r="K211" s="48">
        <f t="shared" si="229"/>
        <v>0</v>
      </c>
      <c r="L211" s="48">
        <f t="shared" si="227"/>
        <v>0</v>
      </c>
      <c r="M211" s="49">
        <f t="shared" si="224"/>
        <v>0</v>
      </c>
      <c r="N211" s="147">
        <f t="shared" si="232"/>
        <v>0</v>
      </c>
      <c r="O211" s="16"/>
    </row>
    <row r="212" spans="1:15" s="5" customFormat="1" ht="28.5" outlineLevel="1" x14ac:dyDescent="0.25">
      <c r="A212" s="42" t="s">
        <v>21</v>
      </c>
      <c r="B212" s="43" t="s">
        <v>47</v>
      </c>
      <c r="C212" s="43" t="s">
        <v>73</v>
      </c>
      <c r="D212" s="85" t="s">
        <v>311</v>
      </c>
      <c r="E212" s="137" t="s">
        <v>93</v>
      </c>
      <c r="F212" s="45" t="s">
        <v>2</v>
      </c>
      <c r="G212" s="46">
        <v>20</v>
      </c>
      <c r="H212" s="47"/>
      <c r="I212" s="48">
        <f t="shared" si="231"/>
        <v>0</v>
      </c>
      <c r="J212" s="47"/>
      <c r="K212" s="48">
        <f t="shared" si="229"/>
        <v>0</v>
      </c>
      <c r="L212" s="48">
        <f t="shared" si="227"/>
        <v>0</v>
      </c>
      <c r="M212" s="49">
        <f t="shared" si="224"/>
        <v>0</v>
      </c>
      <c r="N212" s="147">
        <f t="shared" si="232"/>
        <v>0</v>
      </c>
      <c r="O212" s="16"/>
    </row>
    <row r="213" spans="1:15" s="5" customFormat="1" ht="42.75" outlineLevel="1" x14ac:dyDescent="0.25">
      <c r="A213" s="42" t="s">
        <v>21</v>
      </c>
      <c r="B213" s="43" t="s">
        <v>47</v>
      </c>
      <c r="C213" s="43" t="s">
        <v>73</v>
      </c>
      <c r="D213" s="85" t="s">
        <v>312</v>
      </c>
      <c r="E213" s="137" t="s">
        <v>94</v>
      </c>
      <c r="F213" s="45" t="s">
        <v>2</v>
      </c>
      <c r="G213" s="46">
        <v>72</v>
      </c>
      <c r="H213" s="47"/>
      <c r="I213" s="48">
        <f t="shared" si="231"/>
        <v>0</v>
      </c>
      <c r="J213" s="47"/>
      <c r="K213" s="48">
        <f t="shared" si="229"/>
        <v>0</v>
      </c>
      <c r="L213" s="48">
        <f t="shared" si="227"/>
        <v>0</v>
      </c>
      <c r="M213" s="49">
        <f t="shared" si="224"/>
        <v>0</v>
      </c>
      <c r="N213" s="147">
        <f t="shared" si="232"/>
        <v>0</v>
      </c>
      <c r="O213" s="16"/>
    </row>
    <row r="214" spans="1:15" s="5" customFormat="1" ht="14.25" outlineLevel="1" x14ac:dyDescent="0.25">
      <c r="A214" s="42" t="s">
        <v>21</v>
      </c>
      <c r="B214" s="43" t="s">
        <v>47</v>
      </c>
      <c r="C214" s="43" t="s">
        <v>74</v>
      </c>
      <c r="D214" s="85" t="s">
        <v>313</v>
      </c>
      <c r="E214" s="137" t="s">
        <v>84</v>
      </c>
      <c r="F214" s="45" t="s">
        <v>85</v>
      </c>
      <c r="G214" s="46">
        <v>8</v>
      </c>
      <c r="H214" s="47"/>
      <c r="I214" s="48">
        <f>G214*H214</f>
        <v>0</v>
      </c>
      <c r="J214" s="47"/>
      <c r="K214" s="48">
        <f t="shared" si="229"/>
        <v>0</v>
      </c>
      <c r="L214" s="48">
        <f>H214+J214</f>
        <v>0</v>
      </c>
      <c r="M214" s="49">
        <f t="shared" si="224"/>
        <v>0</v>
      </c>
      <c r="N214" s="147">
        <f>M214*G214</f>
        <v>0</v>
      </c>
      <c r="O214" s="16"/>
    </row>
    <row r="215" spans="1:15" s="5" customFormat="1" ht="30.75" customHeight="1" outlineLevel="1" x14ac:dyDescent="0.25">
      <c r="A215" s="42" t="s">
        <v>21</v>
      </c>
      <c r="B215" s="43" t="s">
        <v>47</v>
      </c>
      <c r="C215" s="43" t="s">
        <v>73</v>
      </c>
      <c r="D215" s="85" t="s">
        <v>314</v>
      </c>
      <c r="E215" s="44" t="s">
        <v>83</v>
      </c>
      <c r="F215" s="45" t="s">
        <v>19</v>
      </c>
      <c r="G215" s="46">
        <v>78</v>
      </c>
      <c r="H215" s="47"/>
      <c r="I215" s="48">
        <f t="shared" ref="I215:I216" si="233">G215*H215</f>
        <v>0</v>
      </c>
      <c r="J215" s="47"/>
      <c r="K215" s="48">
        <f t="shared" si="229"/>
        <v>0</v>
      </c>
      <c r="L215" s="48">
        <f t="shared" ref="L215" si="234">H215+J215</f>
        <v>0</v>
      </c>
      <c r="M215" s="49">
        <f t="shared" si="224"/>
        <v>0</v>
      </c>
      <c r="N215" s="147">
        <f t="shared" ref="N215" si="235">M215*G215</f>
        <v>0</v>
      </c>
      <c r="O215" s="16"/>
    </row>
    <row r="216" spans="1:15" ht="14.25" x14ac:dyDescent="0.25">
      <c r="A216" s="42" t="s">
        <v>21</v>
      </c>
      <c r="B216" s="43" t="s">
        <v>47</v>
      </c>
      <c r="C216" s="43" t="s">
        <v>74</v>
      </c>
      <c r="D216" s="85" t="s">
        <v>315</v>
      </c>
      <c r="E216" s="137" t="s">
        <v>88</v>
      </c>
      <c r="F216" s="45" t="s">
        <v>85</v>
      </c>
      <c r="G216" s="46">
        <v>142</v>
      </c>
      <c r="H216" s="47"/>
      <c r="I216" s="48">
        <f t="shared" si="233"/>
        <v>0</v>
      </c>
      <c r="J216" s="47"/>
      <c r="K216" s="48">
        <f t="shared" si="229"/>
        <v>0</v>
      </c>
      <c r="L216" s="48">
        <f t="shared" ref="L216:L219" si="236">H216+J216</f>
        <v>0</v>
      </c>
      <c r="M216" s="49">
        <f t="shared" si="224"/>
        <v>0</v>
      </c>
      <c r="N216" s="147">
        <f t="shared" ref="N216:N219" si="237">M216*G216</f>
        <v>0</v>
      </c>
      <c r="O216" s="14"/>
    </row>
    <row r="217" spans="1:15" ht="14.25" x14ac:dyDescent="0.25">
      <c r="A217" s="42" t="s">
        <v>22</v>
      </c>
      <c r="B217" s="43">
        <v>301</v>
      </c>
      <c r="C217" s="43" t="s">
        <v>73</v>
      </c>
      <c r="D217" s="85" t="s">
        <v>316</v>
      </c>
      <c r="E217" s="137" t="s">
        <v>135</v>
      </c>
      <c r="F217" s="45" t="s">
        <v>9</v>
      </c>
      <c r="G217" s="46">
        <v>32</v>
      </c>
      <c r="H217" s="47"/>
      <c r="I217" s="48">
        <f t="shared" ref="I217:I219" si="238">G217*H217</f>
        <v>0</v>
      </c>
      <c r="J217" s="47"/>
      <c r="K217" s="48">
        <f t="shared" si="229"/>
        <v>0</v>
      </c>
      <c r="L217" s="48">
        <f t="shared" si="236"/>
        <v>0</v>
      </c>
      <c r="M217" s="49">
        <f t="shared" si="224"/>
        <v>0</v>
      </c>
      <c r="N217" s="147">
        <f t="shared" si="237"/>
        <v>0</v>
      </c>
      <c r="O217" s="14"/>
    </row>
    <row r="218" spans="1:15" ht="14.25" x14ac:dyDescent="0.25">
      <c r="A218" s="42" t="s">
        <v>21</v>
      </c>
      <c r="B218" s="43" t="s">
        <v>47</v>
      </c>
      <c r="C218" s="43" t="s">
        <v>73</v>
      </c>
      <c r="D218" s="85" t="s">
        <v>435</v>
      </c>
      <c r="E218" s="44" t="s">
        <v>425</v>
      </c>
      <c r="F218" s="45" t="s">
        <v>110</v>
      </c>
      <c r="G218" s="46">
        <v>36</v>
      </c>
      <c r="H218" s="47"/>
      <c r="I218" s="48">
        <f t="shared" si="238"/>
        <v>0</v>
      </c>
      <c r="J218" s="47"/>
      <c r="K218" s="48">
        <f t="shared" si="229"/>
        <v>0</v>
      </c>
      <c r="L218" s="48">
        <f t="shared" si="236"/>
        <v>0</v>
      </c>
      <c r="M218" s="49">
        <f t="shared" si="224"/>
        <v>0</v>
      </c>
      <c r="N218" s="147">
        <f t="shared" si="237"/>
        <v>0</v>
      </c>
      <c r="O218" s="14"/>
    </row>
    <row r="219" spans="1:15" ht="85.5" x14ac:dyDescent="0.25">
      <c r="A219" s="42" t="s">
        <v>137</v>
      </c>
      <c r="B219" s="50">
        <v>88441</v>
      </c>
      <c r="C219" s="43" t="s">
        <v>73</v>
      </c>
      <c r="D219" s="85" t="s">
        <v>436</v>
      </c>
      <c r="E219" s="44" t="s">
        <v>439</v>
      </c>
      <c r="F219" s="45" t="s">
        <v>426</v>
      </c>
      <c r="G219" s="46">
        <v>12</v>
      </c>
      <c r="H219" s="47"/>
      <c r="I219" s="48">
        <f t="shared" si="238"/>
        <v>0</v>
      </c>
      <c r="J219" s="47"/>
      <c r="K219" s="48">
        <f t="shared" si="229"/>
        <v>0</v>
      </c>
      <c r="L219" s="48">
        <f t="shared" si="236"/>
        <v>0</v>
      </c>
      <c r="M219" s="49">
        <f t="shared" si="224"/>
        <v>0</v>
      </c>
      <c r="N219" s="147">
        <f t="shared" si="237"/>
        <v>0</v>
      </c>
      <c r="O219" s="14"/>
    </row>
    <row r="220" spans="1:15" ht="15" x14ac:dyDescent="0.25">
      <c r="A220" s="125"/>
      <c r="B220" s="126"/>
      <c r="C220" s="126"/>
      <c r="D220" s="78" t="s">
        <v>62</v>
      </c>
      <c r="E220" s="155" t="s">
        <v>275</v>
      </c>
      <c r="F220" s="156"/>
      <c r="G220" s="156"/>
      <c r="H220" s="156"/>
      <c r="I220" s="156"/>
      <c r="J220" s="156"/>
      <c r="K220" s="156"/>
      <c r="L220" s="156"/>
      <c r="M220" s="157"/>
      <c r="N220" s="99">
        <f>SUM(N221:N232)</f>
        <v>0</v>
      </c>
      <c r="O220" s="14"/>
    </row>
    <row r="221" spans="1:15" ht="42.75" x14ac:dyDescent="0.25">
      <c r="A221" s="42" t="s">
        <v>11</v>
      </c>
      <c r="B221" s="43">
        <v>96527</v>
      </c>
      <c r="C221" s="43" t="s">
        <v>73</v>
      </c>
      <c r="D221" s="42" t="s">
        <v>121</v>
      </c>
      <c r="E221" s="44" t="s">
        <v>276</v>
      </c>
      <c r="F221" s="45" t="s">
        <v>12</v>
      </c>
      <c r="G221" s="46">
        <v>0.45</v>
      </c>
      <c r="H221" s="47"/>
      <c r="I221" s="48">
        <f t="shared" ref="I221:I232" si="239">G221*H221</f>
        <v>0</v>
      </c>
      <c r="J221" s="47"/>
      <c r="K221" s="48">
        <f t="shared" ref="K221:K228" si="240">J221*G221</f>
        <v>0</v>
      </c>
      <c r="L221" s="48">
        <f t="shared" ref="L221:L228" si="241">H221+J221</f>
        <v>0</v>
      </c>
      <c r="M221" s="49">
        <f>IF(C221="BDI 1",(1+($H$318/100))*L221,(1+($H$319/100))*L221)</f>
        <v>0</v>
      </c>
      <c r="N221" s="147">
        <f t="shared" ref="N221:N228" si="242">M221*G221</f>
        <v>0</v>
      </c>
      <c r="O221" s="14"/>
    </row>
    <row r="222" spans="1:15" ht="33" customHeight="1" x14ac:dyDescent="0.25">
      <c r="A222" s="42" t="s">
        <v>11</v>
      </c>
      <c r="B222" s="42">
        <v>95445</v>
      </c>
      <c r="C222" s="43" t="s">
        <v>73</v>
      </c>
      <c r="D222" s="42" t="s">
        <v>127</v>
      </c>
      <c r="E222" s="44" t="s">
        <v>263</v>
      </c>
      <c r="F222" s="45" t="s">
        <v>111</v>
      </c>
      <c r="G222" s="46">
        <v>15.94</v>
      </c>
      <c r="H222" s="47"/>
      <c r="I222" s="48">
        <f t="shared" si="239"/>
        <v>0</v>
      </c>
      <c r="J222" s="47"/>
      <c r="K222" s="48">
        <f t="shared" si="240"/>
        <v>0</v>
      </c>
      <c r="L222" s="48">
        <f t="shared" si="241"/>
        <v>0</v>
      </c>
      <c r="M222" s="49">
        <f>IF(C222="BDI 1",(1+($H$318/100))*L222,(1+($H$319/100))*L222)</f>
        <v>0</v>
      </c>
      <c r="N222" s="147">
        <f t="shared" si="242"/>
        <v>0</v>
      </c>
      <c r="O222" s="14"/>
    </row>
    <row r="223" spans="1:15" ht="28.5" customHeight="1" x14ac:dyDescent="0.25">
      <c r="A223" s="42" t="s">
        <v>11</v>
      </c>
      <c r="B223" s="43">
        <v>96544</v>
      </c>
      <c r="C223" s="43" t="s">
        <v>73</v>
      </c>
      <c r="D223" s="42" t="s">
        <v>128</v>
      </c>
      <c r="E223" s="44" t="s">
        <v>262</v>
      </c>
      <c r="F223" s="45" t="s">
        <v>104</v>
      </c>
      <c r="G223" s="63">
        <v>22.05</v>
      </c>
      <c r="H223" s="47"/>
      <c r="I223" s="48">
        <f t="shared" si="239"/>
        <v>0</v>
      </c>
      <c r="J223" s="47"/>
      <c r="K223" s="48">
        <f t="shared" si="240"/>
        <v>0</v>
      </c>
      <c r="L223" s="48">
        <f t="shared" si="241"/>
        <v>0</v>
      </c>
      <c r="M223" s="49">
        <f t="shared" ref="M223" si="243">IF(C223="BDI 1",(1+($H$97/100))*L223,(1+($H$98/100))*L223)</f>
        <v>0</v>
      </c>
      <c r="N223" s="147">
        <f t="shared" si="242"/>
        <v>0</v>
      </c>
      <c r="O223" s="14"/>
    </row>
    <row r="224" spans="1:15" ht="59.25" customHeight="1" x14ac:dyDescent="0.25">
      <c r="A224" s="42" t="s">
        <v>11</v>
      </c>
      <c r="B224" s="43">
        <v>96542</v>
      </c>
      <c r="C224" s="43" t="s">
        <v>73</v>
      </c>
      <c r="D224" s="42" t="s">
        <v>129</v>
      </c>
      <c r="E224" s="44" t="s">
        <v>277</v>
      </c>
      <c r="F224" s="45" t="s">
        <v>9</v>
      </c>
      <c r="G224" s="46">
        <v>9</v>
      </c>
      <c r="H224" s="47"/>
      <c r="I224" s="48">
        <f t="shared" si="239"/>
        <v>0</v>
      </c>
      <c r="J224" s="47"/>
      <c r="K224" s="48">
        <f t="shared" si="240"/>
        <v>0</v>
      </c>
      <c r="L224" s="48">
        <f t="shared" si="241"/>
        <v>0</v>
      </c>
      <c r="M224" s="49">
        <f t="shared" ref="M224:M232" si="244">IF(C224="BDI 1",(1+($H$318/100))*L224,(1+($H$319/100))*L224)</f>
        <v>0</v>
      </c>
      <c r="N224" s="147">
        <f t="shared" si="242"/>
        <v>0</v>
      </c>
      <c r="O224" s="14"/>
    </row>
    <row r="225" spans="1:15" ht="42.75" x14ac:dyDescent="0.25">
      <c r="A225" s="42" t="s">
        <v>11</v>
      </c>
      <c r="B225" s="43">
        <v>96557</v>
      </c>
      <c r="C225" s="43" t="s">
        <v>73</v>
      </c>
      <c r="D225" s="42" t="s">
        <v>130</v>
      </c>
      <c r="E225" s="44" t="s">
        <v>29</v>
      </c>
      <c r="F225" s="45" t="s">
        <v>12</v>
      </c>
      <c r="G225" s="46">
        <v>0.45</v>
      </c>
      <c r="H225" s="47"/>
      <c r="I225" s="48">
        <f t="shared" si="239"/>
        <v>0</v>
      </c>
      <c r="J225" s="47"/>
      <c r="K225" s="48">
        <f t="shared" si="240"/>
        <v>0</v>
      </c>
      <c r="L225" s="48">
        <f t="shared" si="241"/>
        <v>0</v>
      </c>
      <c r="M225" s="49">
        <f t="shared" si="244"/>
        <v>0</v>
      </c>
      <c r="N225" s="147">
        <f t="shared" si="242"/>
        <v>0</v>
      </c>
      <c r="O225" s="14"/>
    </row>
    <row r="226" spans="1:15" ht="57" x14ac:dyDescent="0.25">
      <c r="A226" s="42" t="s">
        <v>11</v>
      </c>
      <c r="B226" s="43">
        <v>87504</v>
      </c>
      <c r="C226" s="43" t="s">
        <v>73</v>
      </c>
      <c r="D226" s="42" t="s">
        <v>131</v>
      </c>
      <c r="E226" s="44" t="s">
        <v>101</v>
      </c>
      <c r="F226" s="45" t="s">
        <v>9</v>
      </c>
      <c r="G226" s="46">
        <v>4.2699999999999996</v>
      </c>
      <c r="H226" s="47"/>
      <c r="I226" s="48">
        <f t="shared" si="239"/>
        <v>0</v>
      </c>
      <c r="J226" s="47"/>
      <c r="K226" s="48">
        <f t="shared" si="240"/>
        <v>0</v>
      </c>
      <c r="L226" s="48">
        <f t="shared" si="241"/>
        <v>0</v>
      </c>
      <c r="M226" s="49">
        <f t="shared" si="244"/>
        <v>0</v>
      </c>
      <c r="N226" s="147">
        <f t="shared" si="242"/>
        <v>0</v>
      </c>
      <c r="O226" s="14"/>
    </row>
    <row r="227" spans="1:15" ht="57" x14ac:dyDescent="0.25">
      <c r="A227" s="42" t="s">
        <v>11</v>
      </c>
      <c r="B227" s="43">
        <v>87894</v>
      </c>
      <c r="C227" s="43" t="s">
        <v>73</v>
      </c>
      <c r="D227" s="42" t="s">
        <v>317</v>
      </c>
      <c r="E227" s="44" t="s">
        <v>102</v>
      </c>
      <c r="F227" s="45" t="s">
        <v>9</v>
      </c>
      <c r="G227" s="46">
        <v>11.25</v>
      </c>
      <c r="H227" s="47"/>
      <c r="I227" s="48">
        <f t="shared" si="239"/>
        <v>0</v>
      </c>
      <c r="J227" s="47"/>
      <c r="K227" s="48">
        <f t="shared" si="240"/>
        <v>0</v>
      </c>
      <c r="L227" s="48">
        <f t="shared" si="241"/>
        <v>0</v>
      </c>
      <c r="M227" s="49">
        <f t="shared" si="244"/>
        <v>0</v>
      </c>
      <c r="N227" s="147">
        <f t="shared" si="242"/>
        <v>0</v>
      </c>
      <c r="O227" s="14"/>
    </row>
    <row r="228" spans="1:15" ht="57" x14ac:dyDescent="0.25">
      <c r="A228" s="42" t="s">
        <v>11</v>
      </c>
      <c r="B228" s="43">
        <v>87794</v>
      </c>
      <c r="C228" s="43" t="s">
        <v>73</v>
      </c>
      <c r="D228" s="42" t="s">
        <v>318</v>
      </c>
      <c r="E228" s="44" t="s">
        <v>103</v>
      </c>
      <c r="F228" s="45" t="s">
        <v>9</v>
      </c>
      <c r="G228" s="46">
        <v>11.25</v>
      </c>
      <c r="H228" s="47"/>
      <c r="I228" s="48">
        <f t="shared" si="239"/>
        <v>0</v>
      </c>
      <c r="J228" s="47"/>
      <c r="K228" s="48">
        <f t="shared" si="240"/>
        <v>0</v>
      </c>
      <c r="L228" s="48">
        <f t="shared" si="241"/>
        <v>0</v>
      </c>
      <c r="M228" s="49">
        <f t="shared" si="244"/>
        <v>0</v>
      </c>
      <c r="N228" s="147">
        <f t="shared" si="242"/>
        <v>0</v>
      </c>
      <c r="O228" s="14"/>
    </row>
    <row r="229" spans="1:15" ht="30.75" customHeight="1" x14ac:dyDescent="0.25">
      <c r="A229" s="42" t="s">
        <v>11</v>
      </c>
      <c r="B229" s="43">
        <v>88485</v>
      </c>
      <c r="C229" s="43" t="s">
        <v>73</v>
      </c>
      <c r="D229" s="42" t="s">
        <v>319</v>
      </c>
      <c r="E229" s="44" t="s">
        <v>30</v>
      </c>
      <c r="F229" s="45" t="s">
        <v>9</v>
      </c>
      <c r="G229" s="46">
        <v>11.25</v>
      </c>
      <c r="H229" s="47"/>
      <c r="I229" s="48">
        <f t="shared" si="239"/>
        <v>0</v>
      </c>
      <c r="J229" s="47"/>
      <c r="K229" s="48">
        <f>J229*G229</f>
        <v>0</v>
      </c>
      <c r="L229" s="48">
        <f>H229+J229</f>
        <v>0</v>
      </c>
      <c r="M229" s="49">
        <f t="shared" si="244"/>
        <v>0</v>
      </c>
      <c r="N229" s="147">
        <f>M229*G229</f>
        <v>0</v>
      </c>
      <c r="O229" s="14"/>
    </row>
    <row r="230" spans="1:15" ht="28.5" x14ac:dyDescent="0.25">
      <c r="A230" s="42" t="s">
        <v>11</v>
      </c>
      <c r="B230" s="43">
        <v>88489</v>
      </c>
      <c r="C230" s="43" t="s">
        <v>73</v>
      </c>
      <c r="D230" s="42" t="s">
        <v>320</v>
      </c>
      <c r="E230" s="44" t="s">
        <v>49</v>
      </c>
      <c r="F230" s="45" t="s">
        <v>9</v>
      </c>
      <c r="G230" s="46">
        <v>11.25</v>
      </c>
      <c r="H230" s="47"/>
      <c r="I230" s="48">
        <f t="shared" si="239"/>
        <v>0</v>
      </c>
      <c r="J230" s="47"/>
      <c r="K230" s="48">
        <f>J230*G230</f>
        <v>0</v>
      </c>
      <c r="L230" s="48">
        <f>H230+J230</f>
        <v>0</v>
      </c>
      <c r="M230" s="49">
        <f t="shared" si="244"/>
        <v>0</v>
      </c>
      <c r="N230" s="147">
        <f>M230*G230</f>
        <v>0</v>
      </c>
      <c r="O230" s="14"/>
    </row>
    <row r="231" spans="1:15" ht="14.25" x14ac:dyDescent="0.25">
      <c r="A231" s="42" t="s">
        <v>11</v>
      </c>
      <c r="B231" s="43">
        <v>370</v>
      </c>
      <c r="C231" s="43" t="s">
        <v>74</v>
      </c>
      <c r="D231" s="42" t="s">
        <v>321</v>
      </c>
      <c r="E231" s="44" t="s">
        <v>215</v>
      </c>
      <c r="F231" s="45" t="s">
        <v>12</v>
      </c>
      <c r="G231" s="46">
        <v>1.7</v>
      </c>
      <c r="H231" s="47"/>
      <c r="I231" s="48">
        <f t="shared" si="239"/>
        <v>0</v>
      </c>
      <c r="J231" s="47"/>
      <c r="K231" s="48">
        <f t="shared" ref="K231:K232" si="245">J231*G231</f>
        <v>0</v>
      </c>
      <c r="L231" s="48">
        <f t="shared" ref="L231:L232" si="246">H231+J231</f>
        <v>0</v>
      </c>
      <c r="M231" s="49">
        <f t="shared" si="244"/>
        <v>0</v>
      </c>
      <c r="N231" s="147">
        <f>M231*G231</f>
        <v>0</v>
      </c>
      <c r="O231" s="14"/>
    </row>
    <row r="232" spans="1:15" ht="28.5" x14ac:dyDescent="0.25">
      <c r="A232" s="42" t="s">
        <v>11</v>
      </c>
      <c r="B232" s="43">
        <v>10731</v>
      </c>
      <c r="C232" s="43" t="s">
        <v>73</v>
      </c>
      <c r="D232" s="42" t="s">
        <v>322</v>
      </c>
      <c r="E232" s="44" t="s">
        <v>216</v>
      </c>
      <c r="F232" s="45" t="s">
        <v>110</v>
      </c>
      <c r="G232" s="46">
        <v>1</v>
      </c>
      <c r="H232" s="47"/>
      <c r="I232" s="48">
        <f t="shared" si="239"/>
        <v>0</v>
      </c>
      <c r="J232" s="47"/>
      <c r="K232" s="48">
        <f t="shared" si="245"/>
        <v>0</v>
      </c>
      <c r="L232" s="48">
        <f t="shared" si="246"/>
        <v>0</v>
      </c>
      <c r="M232" s="49">
        <f t="shared" si="244"/>
        <v>0</v>
      </c>
      <c r="N232" s="147">
        <f t="shared" ref="N232" si="247">M232*G232</f>
        <v>0</v>
      </c>
      <c r="O232" s="14"/>
    </row>
    <row r="233" spans="1:15" ht="18" customHeight="1" x14ac:dyDescent="0.25">
      <c r="A233" s="167" t="s">
        <v>63</v>
      </c>
      <c r="B233" s="168"/>
      <c r="C233" s="168"/>
      <c r="D233" s="169"/>
      <c r="E233" s="155" t="s">
        <v>46</v>
      </c>
      <c r="F233" s="156"/>
      <c r="G233" s="156"/>
      <c r="H233" s="156"/>
      <c r="I233" s="156"/>
      <c r="J233" s="156"/>
      <c r="K233" s="156"/>
      <c r="L233" s="156"/>
      <c r="M233" s="157"/>
      <c r="N233" s="94">
        <f>SUM(N235,N234)</f>
        <v>0</v>
      </c>
      <c r="O233" s="14"/>
    </row>
    <row r="234" spans="1:15" ht="28.5" x14ac:dyDescent="0.25">
      <c r="A234" s="85" t="s">
        <v>21</v>
      </c>
      <c r="B234" s="85" t="s">
        <v>47</v>
      </c>
      <c r="C234" s="85" t="s">
        <v>74</v>
      </c>
      <c r="D234" s="85" t="s">
        <v>132</v>
      </c>
      <c r="E234" s="137" t="s">
        <v>108</v>
      </c>
      <c r="F234" s="87" t="s">
        <v>2</v>
      </c>
      <c r="G234" s="88">
        <v>2</v>
      </c>
      <c r="H234" s="89"/>
      <c r="I234" s="138">
        <f t="shared" ref="I234" si="248">G234*H234</f>
        <v>0</v>
      </c>
      <c r="J234" s="89"/>
      <c r="K234" s="138">
        <f t="shared" ref="K234" si="249">J234*G234</f>
        <v>0</v>
      </c>
      <c r="L234" s="138">
        <f t="shared" ref="L234" si="250">H234+J234</f>
        <v>0</v>
      </c>
      <c r="M234" s="139">
        <f>IF(C234="BDI 1",(1+($H$318/100))*L234,(1+($H$319/100))*L234)</f>
        <v>0</v>
      </c>
      <c r="N234" s="147">
        <f t="shared" ref="N234" si="251">M234*G234</f>
        <v>0</v>
      </c>
      <c r="O234" s="14"/>
    </row>
    <row r="235" spans="1:15" ht="28.5" x14ac:dyDescent="0.25">
      <c r="A235" s="85" t="s">
        <v>21</v>
      </c>
      <c r="B235" s="85" t="s">
        <v>47</v>
      </c>
      <c r="C235" s="85" t="s">
        <v>74</v>
      </c>
      <c r="D235" s="85" t="s">
        <v>133</v>
      </c>
      <c r="E235" s="137" t="s">
        <v>184</v>
      </c>
      <c r="F235" s="87" t="s">
        <v>2</v>
      </c>
      <c r="G235" s="88">
        <v>3</v>
      </c>
      <c r="H235" s="89"/>
      <c r="I235" s="138">
        <f t="shared" ref="I235" si="252">G235*H235</f>
        <v>0</v>
      </c>
      <c r="J235" s="89"/>
      <c r="K235" s="138">
        <f t="shared" ref="K235" si="253">J235*G235</f>
        <v>0</v>
      </c>
      <c r="L235" s="138">
        <f t="shared" ref="L235" si="254">H235+J235</f>
        <v>0</v>
      </c>
      <c r="M235" s="139">
        <f>IF(C235="BDI 1",(1+($H$318/100))*L235,(1+($H$319/100))*L235)</f>
        <v>0</v>
      </c>
      <c r="N235" s="147">
        <f t="shared" ref="N235" si="255">M235*G235</f>
        <v>0</v>
      </c>
      <c r="O235" s="14"/>
    </row>
    <row r="236" spans="1:15" ht="15" x14ac:dyDescent="0.25">
      <c r="A236" s="178" t="s">
        <v>64</v>
      </c>
      <c r="B236" s="168"/>
      <c r="C236" s="168"/>
      <c r="D236" s="169"/>
      <c r="E236" s="155" t="s">
        <v>266</v>
      </c>
      <c r="F236" s="156"/>
      <c r="G236" s="156"/>
      <c r="H236" s="156"/>
      <c r="I236" s="156"/>
      <c r="J236" s="156"/>
      <c r="K236" s="156"/>
      <c r="L236" s="156"/>
      <c r="M236" s="157"/>
      <c r="N236" s="94">
        <f>SUM(N237:N238)</f>
        <v>0</v>
      </c>
    </row>
    <row r="237" spans="1:15" ht="28.5" x14ac:dyDescent="0.2">
      <c r="A237" s="42" t="s">
        <v>11</v>
      </c>
      <c r="B237" s="43">
        <v>100577</v>
      </c>
      <c r="C237" s="43" t="s">
        <v>73</v>
      </c>
      <c r="D237" s="42" t="s">
        <v>336</v>
      </c>
      <c r="E237" s="62" t="s">
        <v>113</v>
      </c>
      <c r="F237" s="45" t="s">
        <v>9</v>
      </c>
      <c r="G237" s="46">
        <v>29</v>
      </c>
      <c r="H237" s="47"/>
      <c r="I237" s="48">
        <f t="shared" ref="I237" si="256">G237*H237</f>
        <v>0</v>
      </c>
      <c r="J237" s="47"/>
      <c r="K237" s="48">
        <f>J237*G237</f>
        <v>0</v>
      </c>
      <c r="L237" s="48">
        <f>H237+J237</f>
        <v>0</v>
      </c>
      <c r="M237" s="49">
        <f>IF(C237="BDI 1",(1+($H$318/100))*L237,(1+($H$319/100))*L237)</f>
        <v>0</v>
      </c>
      <c r="N237" s="147">
        <f>M237*G237</f>
        <v>0</v>
      </c>
    </row>
    <row r="238" spans="1:15" ht="28.5" x14ac:dyDescent="0.25">
      <c r="A238" s="42" t="s">
        <v>11</v>
      </c>
      <c r="B238" s="43">
        <v>101732</v>
      </c>
      <c r="C238" s="43" t="s">
        <v>73</v>
      </c>
      <c r="D238" s="42" t="s">
        <v>337</v>
      </c>
      <c r="E238" s="44" t="s">
        <v>105</v>
      </c>
      <c r="F238" s="45" t="s">
        <v>9</v>
      </c>
      <c r="G238" s="46">
        <v>29</v>
      </c>
      <c r="H238" s="47"/>
      <c r="I238" s="48">
        <f t="shared" ref="I238" si="257">G238*H238</f>
        <v>0</v>
      </c>
      <c r="J238" s="47"/>
      <c r="K238" s="48">
        <f>J238*G238</f>
        <v>0</v>
      </c>
      <c r="L238" s="48">
        <f t="shared" ref="L238" si="258">H238+J238</f>
        <v>0</v>
      </c>
      <c r="M238" s="49">
        <f>IF(C238="BDI 1",(1+($H$318/100))*L238,(1+($H$319/100))*L238)</f>
        <v>0</v>
      </c>
      <c r="N238" s="147">
        <f>M238*G238</f>
        <v>0</v>
      </c>
    </row>
    <row r="239" spans="1:15" ht="15" x14ac:dyDescent="0.25">
      <c r="A239" s="178" t="s">
        <v>323</v>
      </c>
      <c r="B239" s="168"/>
      <c r="C239" s="168"/>
      <c r="D239" s="169"/>
      <c r="E239" s="79" t="s">
        <v>278</v>
      </c>
      <c r="F239" s="80"/>
      <c r="G239" s="81"/>
      <c r="H239" s="82"/>
      <c r="I239" s="83"/>
      <c r="J239" s="82"/>
      <c r="K239" s="83"/>
      <c r="L239" s="83"/>
      <c r="M239" s="93"/>
      <c r="N239" s="94">
        <f>SUM(N240:N249)</f>
        <v>0</v>
      </c>
    </row>
    <row r="240" spans="1:15" ht="28.5" x14ac:dyDescent="0.25">
      <c r="A240" s="42" t="s">
        <v>22</v>
      </c>
      <c r="B240" s="43">
        <v>3</v>
      </c>
      <c r="C240" s="43" t="s">
        <v>73</v>
      </c>
      <c r="D240" s="42" t="s">
        <v>326</v>
      </c>
      <c r="E240" s="44" t="s">
        <v>112</v>
      </c>
      <c r="F240" s="45" t="s">
        <v>9</v>
      </c>
      <c r="G240" s="46">
        <v>46</v>
      </c>
      <c r="H240" s="47"/>
      <c r="I240" s="48">
        <f t="shared" ref="I240:I249" si="259">G240*H240</f>
        <v>0</v>
      </c>
      <c r="J240" s="47"/>
      <c r="K240" s="48">
        <f t="shared" ref="K240:K247" si="260">J240*G240</f>
        <v>0</v>
      </c>
      <c r="L240" s="48">
        <f t="shared" ref="L240:L247" si="261">H240+J240</f>
        <v>0</v>
      </c>
      <c r="M240" s="49">
        <f>IF(C240="BDI 1",(1+($H$318/100))*L240,(1+($H$319/100))*L240)</f>
        <v>0</v>
      </c>
      <c r="N240" s="147">
        <f t="shared" ref="N240:N247" si="262">M240*G240</f>
        <v>0</v>
      </c>
    </row>
    <row r="241" spans="1:14" ht="28.5" x14ac:dyDescent="0.25">
      <c r="A241" s="42" t="s">
        <v>11</v>
      </c>
      <c r="B241" s="43">
        <v>96527</v>
      </c>
      <c r="C241" s="43" t="s">
        <v>73</v>
      </c>
      <c r="D241" s="42" t="s">
        <v>327</v>
      </c>
      <c r="E241" s="44" t="s">
        <v>456</v>
      </c>
      <c r="F241" s="45" t="s">
        <v>12</v>
      </c>
      <c r="G241" s="46">
        <v>0.92700000000000005</v>
      </c>
      <c r="H241" s="47"/>
      <c r="I241" s="48">
        <f t="shared" si="259"/>
        <v>0</v>
      </c>
      <c r="J241" s="47"/>
      <c r="K241" s="48">
        <f t="shared" si="260"/>
        <v>0</v>
      </c>
      <c r="L241" s="48">
        <f t="shared" si="261"/>
        <v>0</v>
      </c>
      <c r="M241" s="49">
        <f>IF(C241="BDI 1",(1+($H$318/100))*L241,(1+($H$319/100))*L241)</f>
        <v>0</v>
      </c>
      <c r="N241" s="147">
        <f t="shared" si="262"/>
        <v>0</v>
      </c>
    </row>
    <row r="242" spans="1:14" ht="42.75" x14ac:dyDescent="0.25">
      <c r="A242" s="42" t="s">
        <v>11</v>
      </c>
      <c r="B242" s="43">
        <v>96542</v>
      </c>
      <c r="C242" s="43" t="s">
        <v>73</v>
      </c>
      <c r="D242" s="42" t="s">
        <v>328</v>
      </c>
      <c r="E242" s="44" t="s">
        <v>457</v>
      </c>
      <c r="F242" s="45" t="s">
        <v>9</v>
      </c>
      <c r="G242" s="46">
        <v>12.36</v>
      </c>
      <c r="H242" s="47"/>
      <c r="I242" s="48">
        <f t="shared" si="259"/>
        <v>0</v>
      </c>
      <c r="J242" s="47"/>
      <c r="K242" s="48">
        <f t="shared" si="260"/>
        <v>0</v>
      </c>
      <c r="L242" s="48">
        <f t="shared" si="261"/>
        <v>0</v>
      </c>
      <c r="M242" s="49">
        <f>IF(C242="BDI 1",(1+($H$318/100))*L242,(1+($H$319/100))*L242)</f>
        <v>0</v>
      </c>
      <c r="N242" s="147">
        <f t="shared" si="262"/>
        <v>0</v>
      </c>
    </row>
    <row r="243" spans="1:14" ht="34.5" customHeight="1" x14ac:dyDescent="0.25">
      <c r="A243" s="42" t="s">
        <v>11</v>
      </c>
      <c r="B243" s="42">
        <v>95445</v>
      </c>
      <c r="C243" s="43" t="s">
        <v>73</v>
      </c>
      <c r="D243" s="42" t="s">
        <v>329</v>
      </c>
      <c r="E243" s="44" t="s">
        <v>263</v>
      </c>
      <c r="F243" s="45" t="s">
        <v>111</v>
      </c>
      <c r="G243" s="46">
        <v>15.22</v>
      </c>
      <c r="H243" s="47"/>
      <c r="I243" s="48">
        <f t="shared" si="259"/>
        <v>0</v>
      </c>
      <c r="J243" s="47"/>
      <c r="K243" s="48">
        <f t="shared" si="260"/>
        <v>0</v>
      </c>
      <c r="L243" s="48">
        <f t="shared" si="261"/>
        <v>0</v>
      </c>
      <c r="M243" s="49">
        <f>IF(C243="BDI 1",(1+($H$318/100))*L243,(1+($H$319/100))*L243)</f>
        <v>0</v>
      </c>
      <c r="N243" s="147">
        <f t="shared" si="262"/>
        <v>0</v>
      </c>
    </row>
    <row r="244" spans="1:14" ht="28.5" x14ac:dyDescent="0.25">
      <c r="A244" s="42" t="s">
        <v>11</v>
      </c>
      <c r="B244" s="43">
        <v>96544</v>
      </c>
      <c r="C244" s="43" t="s">
        <v>73</v>
      </c>
      <c r="D244" s="42" t="s">
        <v>330</v>
      </c>
      <c r="E244" s="44" t="s">
        <v>262</v>
      </c>
      <c r="F244" s="45" t="s">
        <v>111</v>
      </c>
      <c r="G244" s="63">
        <v>15.14</v>
      </c>
      <c r="H244" s="47"/>
      <c r="I244" s="48">
        <f t="shared" si="259"/>
        <v>0</v>
      </c>
      <c r="J244" s="47"/>
      <c r="K244" s="48">
        <f t="shared" si="260"/>
        <v>0</v>
      </c>
      <c r="L244" s="48">
        <f t="shared" si="261"/>
        <v>0</v>
      </c>
      <c r="M244" s="49">
        <f t="shared" ref="M244" si="263">IF(C244="BDI 1",(1+($H$97/100))*L244,(1+($H$98/100))*L244)</f>
        <v>0</v>
      </c>
      <c r="N244" s="147">
        <f t="shared" si="262"/>
        <v>0</v>
      </c>
    </row>
    <row r="245" spans="1:14" ht="42.75" x14ac:dyDescent="0.25">
      <c r="A245" s="42" t="s">
        <v>11</v>
      </c>
      <c r="B245" s="43">
        <v>96557</v>
      </c>
      <c r="C245" s="43" t="s">
        <v>73</v>
      </c>
      <c r="D245" s="42" t="s">
        <v>331</v>
      </c>
      <c r="E245" s="44" t="s">
        <v>325</v>
      </c>
      <c r="F245" s="45" t="s">
        <v>12</v>
      </c>
      <c r="G245" s="46">
        <v>0.93</v>
      </c>
      <c r="H245" s="47"/>
      <c r="I245" s="48">
        <f t="shared" si="259"/>
        <v>0</v>
      </c>
      <c r="J245" s="47"/>
      <c r="K245" s="48">
        <f t="shared" si="260"/>
        <v>0</v>
      </c>
      <c r="L245" s="48">
        <f t="shared" si="261"/>
        <v>0</v>
      </c>
      <c r="M245" s="49">
        <f>IF(C245="BDI 1",(1+($H$318/100))*L245,(1+($H$319/100))*L245)</f>
        <v>0</v>
      </c>
      <c r="N245" s="147">
        <f t="shared" si="262"/>
        <v>0</v>
      </c>
    </row>
    <row r="246" spans="1:14" ht="42.75" x14ac:dyDescent="0.25">
      <c r="A246" s="42" t="s">
        <v>11</v>
      </c>
      <c r="B246" s="43">
        <v>87894</v>
      </c>
      <c r="C246" s="43" t="s">
        <v>73</v>
      </c>
      <c r="D246" s="42" t="s">
        <v>332</v>
      </c>
      <c r="E246" s="44" t="s">
        <v>295</v>
      </c>
      <c r="F246" s="45" t="s">
        <v>9</v>
      </c>
      <c r="G246" s="46">
        <v>14.67</v>
      </c>
      <c r="H246" s="47"/>
      <c r="I246" s="48">
        <f t="shared" si="259"/>
        <v>0</v>
      </c>
      <c r="J246" s="47"/>
      <c r="K246" s="48">
        <f t="shared" si="260"/>
        <v>0</v>
      </c>
      <c r="L246" s="48">
        <f t="shared" si="261"/>
        <v>0</v>
      </c>
      <c r="M246" s="49">
        <f>IF(C246="BDI 1",(1+($H$318/100))*L246,(1+($H$319/100))*L246)</f>
        <v>0</v>
      </c>
      <c r="N246" s="147">
        <f t="shared" si="262"/>
        <v>0</v>
      </c>
    </row>
    <row r="247" spans="1:14" ht="60.75" customHeight="1" x14ac:dyDescent="0.25">
      <c r="A247" s="42" t="s">
        <v>11</v>
      </c>
      <c r="B247" s="43">
        <v>87794</v>
      </c>
      <c r="C247" s="43" t="s">
        <v>73</v>
      </c>
      <c r="D247" s="42" t="s">
        <v>333</v>
      </c>
      <c r="E247" s="44" t="s">
        <v>324</v>
      </c>
      <c r="F247" s="45" t="s">
        <v>9</v>
      </c>
      <c r="G247" s="46">
        <v>14.67</v>
      </c>
      <c r="H247" s="47"/>
      <c r="I247" s="48">
        <f t="shared" si="259"/>
        <v>0</v>
      </c>
      <c r="J247" s="47"/>
      <c r="K247" s="48">
        <f t="shared" si="260"/>
        <v>0</v>
      </c>
      <c r="L247" s="48">
        <f t="shared" si="261"/>
        <v>0</v>
      </c>
      <c r="M247" s="49">
        <f>IF(C247="BDI 1",(1+($H$318/100))*L247,(1+($H$319/100))*L247)</f>
        <v>0</v>
      </c>
      <c r="N247" s="147">
        <f t="shared" si="262"/>
        <v>0</v>
      </c>
    </row>
    <row r="248" spans="1:14" ht="28.5" x14ac:dyDescent="0.25">
      <c r="A248" s="42" t="s">
        <v>11</v>
      </c>
      <c r="B248" s="43">
        <v>88485</v>
      </c>
      <c r="C248" s="43" t="s">
        <v>73</v>
      </c>
      <c r="D248" s="42" t="s">
        <v>334</v>
      </c>
      <c r="E248" s="44" t="s">
        <v>30</v>
      </c>
      <c r="F248" s="45" t="s">
        <v>9</v>
      </c>
      <c r="G248" s="46">
        <v>14.67</v>
      </c>
      <c r="H248" s="47"/>
      <c r="I248" s="48">
        <f t="shared" si="259"/>
        <v>0</v>
      </c>
      <c r="J248" s="47"/>
      <c r="K248" s="48">
        <f>J248*G248</f>
        <v>0</v>
      </c>
      <c r="L248" s="48">
        <f>H248+J248</f>
        <v>0</v>
      </c>
      <c r="M248" s="49">
        <f>IF(C248="BDI 1",(1+($H$318/100))*L248,(1+($H$319/100))*L248)</f>
        <v>0</v>
      </c>
      <c r="N248" s="147">
        <f>M248*G248</f>
        <v>0</v>
      </c>
    </row>
    <row r="249" spans="1:14" ht="28.5" x14ac:dyDescent="0.25">
      <c r="A249" s="54" t="s">
        <v>11</v>
      </c>
      <c r="B249" s="64">
        <v>88489</v>
      </c>
      <c r="C249" s="64" t="s">
        <v>73</v>
      </c>
      <c r="D249" s="54" t="s">
        <v>335</v>
      </c>
      <c r="E249" s="68" t="s">
        <v>49</v>
      </c>
      <c r="F249" s="65" t="s">
        <v>9</v>
      </c>
      <c r="G249" s="95">
        <v>14.67</v>
      </c>
      <c r="H249" s="96"/>
      <c r="I249" s="97">
        <f t="shared" si="259"/>
        <v>0</v>
      </c>
      <c r="J249" s="96"/>
      <c r="K249" s="97">
        <f>J249*G249</f>
        <v>0</v>
      </c>
      <c r="L249" s="97">
        <f>H249+J249</f>
        <v>0</v>
      </c>
      <c r="M249" s="98">
        <f>IF(C249="BDI 1",(1+($H$318/100))*L249,(1+($H$319/100))*L249)</f>
        <v>0</v>
      </c>
      <c r="N249" s="149">
        <f>M249*G249</f>
        <v>0</v>
      </c>
    </row>
    <row r="250" spans="1:14" ht="17.25" customHeight="1" x14ac:dyDescent="0.25">
      <c r="A250" s="178" t="s">
        <v>343</v>
      </c>
      <c r="B250" s="168"/>
      <c r="C250" s="168"/>
      <c r="D250" s="169"/>
      <c r="E250" s="114" t="s">
        <v>140</v>
      </c>
      <c r="F250" s="115"/>
      <c r="G250" s="116"/>
      <c r="H250" s="117"/>
      <c r="I250" s="118"/>
      <c r="J250" s="117"/>
      <c r="K250" s="118"/>
      <c r="L250" s="118"/>
      <c r="M250" s="119"/>
      <c r="N250" s="57">
        <f>SUM(N251:N257)</f>
        <v>0</v>
      </c>
    </row>
    <row r="251" spans="1:14" ht="14.25" x14ac:dyDescent="0.25">
      <c r="A251" s="42" t="s">
        <v>22</v>
      </c>
      <c r="B251" s="43">
        <v>321</v>
      </c>
      <c r="C251" s="43" t="s">
        <v>73</v>
      </c>
      <c r="D251" s="42" t="s">
        <v>380</v>
      </c>
      <c r="E251" s="44" t="s">
        <v>44</v>
      </c>
      <c r="F251" s="45" t="s">
        <v>12</v>
      </c>
      <c r="G251" s="46">
        <v>0.7</v>
      </c>
      <c r="H251" s="47"/>
      <c r="I251" s="48">
        <f>G251*H251</f>
        <v>0</v>
      </c>
      <c r="J251" s="47"/>
      <c r="K251" s="48">
        <f>J251*G251</f>
        <v>0</v>
      </c>
      <c r="L251" s="48">
        <f>H251+J251</f>
        <v>0</v>
      </c>
      <c r="M251" s="49">
        <f t="shared" ref="M251" si="264">IF(C251="BDI 1",(1+($H$318/100))*L251,(1+($H$319/100))*L251)</f>
        <v>0</v>
      </c>
      <c r="N251" s="147">
        <f>M251*G251</f>
        <v>0</v>
      </c>
    </row>
    <row r="252" spans="1:14" ht="28.5" x14ac:dyDescent="0.2">
      <c r="A252" s="42" t="s">
        <v>11</v>
      </c>
      <c r="B252" s="43">
        <v>100577</v>
      </c>
      <c r="C252" s="43" t="s">
        <v>73</v>
      </c>
      <c r="D252" s="42" t="s">
        <v>344</v>
      </c>
      <c r="E252" s="142" t="s">
        <v>113</v>
      </c>
      <c r="F252" s="45" t="s">
        <v>9</v>
      </c>
      <c r="G252" s="46">
        <v>12.5</v>
      </c>
      <c r="H252" s="47"/>
      <c r="I252" s="48">
        <f t="shared" ref="I252" si="265">G252*H252</f>
        <v>0</v>
      </c>
      <c r="J252" s="47"/>
      <c r="K252" s="48">
        <f>J252*G252</f>
        <v>0</v>
      </c>
      <c r="L252" s="48">
        <f>H252+J252</f>
        <v>0</v>
      </c>
      <c r="M252" s="49">
        <f t="shared" ref="M252" si="266">IF(C252="BDI 1",(1+($H$318/100))*L252,(1+($H$319/100))*L252)</f>
        <v>0</v>
      </c>
      <c r="N252" s="147">
        <f>M252*G252</f>
        <v>0</v>
      </c>
    </row>
    <row r="253" spans="1:14" ht="42.75" x14ac:dyDescent="0.25">
      <c r="A253" s="42" t="s">
        <v>11</v>
      </c>
      <c r="B253" s="43">
        <v>94993</v>
      </c>
      <c r="C253" s="43" t="s">
        <v>73</v>
      </c>
      <c r="D253" s="42" t="s">
        <v>345</v>
      </c>
      <c r="E253" s="137" t="s">
        <v>28</v>
      </c>
      <c r="F253" s="45" t="s">
        <v>9</v>
      </c>
      <c r="G253" s="46">
        <v>12.5</v>
      </c>
      <c r="H253" s="47"/>
      <c r="I253" s="48">
        <f t="shared" ref="I253:I257" si="267">G253*H253</f>
        <v>0</v>
      </c>
      <c r="J253" s="47"/>
      <c r="K253" s="48">
        <f>J253*G253</f>
        <v>0</v>
      </c>
      <c r="L253" s="48">
        <f>H253+J253</f>
        <v>0</v>
      </c>
      <c r="M253" s="49">
        <f>IF(C253="BDI 1",(1+($H$318/100))*L253,(1+($H$319/100))*L253)</f>
        <v>0</v>
      </c>
      <c r="N253" s="147">
        <f>M253*G253</f>
        <v>0</v>
      </c>
    </row>
    <row r="254" spans="1:14" ht="14.25" x14ac:dyDescent="0.25">
      <c r="A254" s="23" t="s">
        <v>21</v>
      </c>
      <c r="B254" s="32"/>
      <c r="C254" s="34" t="s">
        <v>74</v>
      </c>
      <c r="D254" s="42" t="s">
        <v>346</v>
      </c>
      <c r="E254" s="144" t="s">
        <v>41</v>
      </c>
      <c r="F254" s="33" t="s">
        <v>2</v>
      </c>
      <c r="G254" s="35">
        <v>4</v>
      </c>
      <c r="H254" s="36"/>
      <c r="I254" s="37">
        <f t="shared" si="267"/>
        <v>0</v>
      </c>
      <c r="J254" s="36"/>
      <c r="K254" s="37">
        <f t="shared" ref="K254" si="268">J254*G254</f>
        <v>0</v>
      </c>
      <c r="L254" s="37">
        <f t="shared" ref="L254" si="269">H254+J254</f>
        <v>0</v>
      </c>
      <c r="M254" s="38">
        <f>IF(C254="BDI 1",(1+($H$318/100))*L254,(1+($H$319/100))*L254)</f>
        <v>0</v>
      </c>
      <c r="N254" s="150">
        <f t="shared" ref="N254" si="270">M254*G254</f>
        <v>0</v>
      </c>
    </row>
    <row r="255" spans="1:14" ht="14.25" customHeight="1" x14ac:dyDescent="0.25">
      <c r="A255" s="42" t="s">
        <v>11</v>
      </c>
      <c r="B255" s="43">
        <v>92567</v>
      </c>
      <c r="C255" s="43" t="s">
        <v>73</v>
      </c>
      <c r="D255" s="42" t="s">
        <v>347</v>
      </c>
      <c r="E255" s="137" t="s">
        <v>115</v>
      </c>
      <c r="F255" s="45" t="s">
        <v>9</v>
      </c>
      <c r="G255" s="46">
        <v>12.4</v>
      </c>
      <c r="H255" s="47"/>
      <c r="I255" s="48">
        <f t="shared" si="267"/>
        <v>0</v>
      </c>
      <c r="J255" s="47"/>
      <c r="K255" s="48">
        <f>J255*G255</f>
        <v>0</v>
      </c>
      <c r="L255" s="48">
        <f>H255+J255</f>
        <v>0</v>
      </c>
      <c r="M255" s="49">
        <f>IF(C255="BDI 1",(1+($H$318/100))*L255,(1+($H$319/100))*L255)</f>
        <v>0</v>
      </c>
      <c r="N255" s="147">
        <f>M255*G255</f>
        <v>0</v>
      </c>
    </row>
    <row r="256" spans="1:14" ht="42.75" x14ac:dyDescent="0.25">
      <c r="A256" s="42" t="s">
        <v>11</v>
      </c>
      <c r="B256" s="43">
        <v>94198</v>
      </c>
      <c r="C256" s="43" t="s">
        <v>73</v>
      </c>
      <c r="D256" s="42" t="s">
        <v>348</v>
      </c>
      <c r="E256" s="137" t="s">
        <v>116</v>
      </c>
      <c r="F256" s="45" t="s">
        <v>9</v>
      </c>
      <c r="G256" s="46">
        <v>12.4</v>
      </c>
      <c r="H256" s="47"/>
      <c r="I256" s="48">
        <f t="shared" si="267"/>
        <v>0</v>
      </c>
      <c r="J256" s="47"/>
      <c r="K256" s="48">
        <f t="shared" ref="K256:K257" si="271">J256*G256</f>
        <v>0</v>
      </c>
      <c r="L256" s="48">
        <f t="shared" ref="L256:L257" si="272">H256+J256</f>
        <v>0</v>
      </c>
      <c r="M256" s="49">
        <f>IF(C256="BDI 1",(1+($H$318/100))*L256,(1+($H$319/100))*L256)</f>
        <v>0</v>
      </c>
      <c r="N256" s="147">
        <f t="shared" ref="N256:N257" si="273">M256*G256</f>
        <v>0</v>
      </c>
    </row>
    <row r="257" spans="1:14" ht="28.5" x14ac:dyDescent="0.25">
      <c r="A257" s="42" t="s">
        <v>11</v>
      </c>
      <c r="B257" s="43">
        <v>102223</v>
      </c>
      <c r="C257" s="43" t="s">
        <v>73</v>
      </c>
      <c r="D257" s="42" t="s">
        <v>349</v>
      </c>
      <c r="E257" s="137" t="s">
        <v>117</v>
      </c>
      <c r="F257" s="45" t="s">
        <v>9</v>
      </c>
      <c r="G257" s="46">
        <v>12.67</v>
      </c>
      <c r="H257" s="47"/>
      <c r="I257" s="48">
        <f t="shared" si="267"/>
        <v>0</v>
      </c>
      <c r="J257" s="47"/>
      <c r="K257" s="48">
        <f t="shared" si="271"/>
        <v>0</v>
      </c>
      <c r="L257" s="48">
        <f t="shared" si="272"/>
        <v>0</v>
      </c>
      <c r="M257" s="49">
        <f>IF(C257="BDI 1",(1+($H$318/100))*L257,(1+($H$319/100))*L257)</f>
        <v>0</v>
      </c>
      <c r="N257" s="147">
        <f t="shared" si="273"/>
        <v>0</v>
      </c>
    </row>
    <row r="258" spans="1:14" ht="15" x14ac:dyDescent="0.25">
      <c r="A258" s="76"/>
      <c r="B258" s="77"/>
      <c r="C258" s="77"/>
      <c r="D258" s="78" t="s">
        <v>350</v>
      </c>
      <c r="E258" s="79" t="s">
        <v>226</v>
      </c>
      <c r="F258" s="80"/>
      <c r="G258" s="81"/>
      <c r="H258" s="82"/>
      <c r="I258" s="83"/>
      <c r="J258" s="82"/>
      <c r="K258" s="83"/>
      <c r="L258" s="83"/>
      <c r="M258" s="93"/>
      <c r="N258" s="94">
        <f>SUM(N316,N259)</f>
        <v>0</v>
      </c>
    </row>
    <row r="259" spans="1:14" ht="13.5" customHeight="1" x14ac:dyDescent="0.25">
      <c r="A259" s="85" t="s">
        <v>21</v>
      </c>
      <c r="B259" s="85" t="s">
        <v>47</v>
      </c>
      <c r="C259" s="85" t="s">
        <v>74</v>
      </c>
      <c r="D259" s="85" t="s">
        <v>351</v>
      </c>
      <c r="E259" s="137" t="s">
        <v>441</v>
      </c>
      <c r="F259" s="45" t="s">
        <v>118</v>
      </c>
      <c r="G259" s="46">
        <v>3</v>
      </c>
      <c r="H259" s="47"/>
      <c r="I259" s="48">
        <f t="shared" ref="I259" si="274">G259*H259</f>
        <v>0</v>
      </c>
      <c r="J259" s="47"/>
      <c r="K259" s="48">
        <f t="shared" ref="K259" si="275">J259*G259</f>
        <v>0</v>
      </c>
      <c r="L259" s="48">
        <f t="shared" ref="L259" si="276">H259+J259</f>
        <v>0</v>
      </c>
      <c r="M259" s="49">
        <f>IF(C259="BDI 1",(1+($H$318/100))*L259,(1+($H$319/100))*L259)</f>
        <v>0</v>
      </c>
      <c r="N259" s="147">
        <f t="shared" ref="N259" si="277">M259*G259</f>
        <v>0</v>
      </c>
    </row>
    <row r="260" spans="1:14" ht="18.75" customHeight="1" x14ac:dyDescent="0.25">
      <c r="A260" s="256"/>
      <c r="B260" s="257"/>
      <c r="C260" s="257"/>
      <c r="D260" s="257"/>
      <c r="E260" s="257"/>
      <c r="F260" s="257"/>
      <c r="G260" s="257"/>
      <c r="H260" s="257"/>
      <c r="I260" s="257"/>
      <c r="J260" s="257"/>
      <c r="K260" s="257"/>
      <c r="L260" s="257"/>
      <c r="M260" s="257"/>
      <c r="N260" s="258"/>
    </row>
    <row r="261" spans="1:14" ht="15" x14ac:dyDescent="0.25">
      <c r="A261" s="51"/>
      <c r="B261" s="52"/>
      <c r="C261" s="67"/>
      <c r="D261" s="92">
        <v>10</v>
      </c>
      <c r="E261" s="175" t="s">
        <v>352</v>
      </c>
      <c r="F261" s="176"/>
      <c r="G261" s="176"/>
      <c r="H261" s="176"/>
      <c r="I261" s="176"/>
      <c r="J261" s="176"/>
      <c r="K261" s="176"/>
      <c r="L261" s="176"/>
      <c r="M261" s="177"/>
      <c r="N261" s="66">
        <f>SUM(N262,N280,N283,N293,N308,N312)</f>
        <v>0</v>
      </c>
    </row>
    <row r="262" spans="1:14" ht="16.5" customHeight="1" x14ac:dyDescent="0.25">
      <c r="A262" s="248" t="s">
        <v>65</v>
      </c>
      <c r="B262" s="248"/>
      <c r="C262" s="248"/>
      <c r="D262" s="248"/>
      <c r="E262" s="240" t="s">
        <v>31</v>
      </c>
      <c r="F262" s="241"/>
      <c r="G262" s="241"/>
      <c r="H262" s="241"/>
      <c r="I262" s="241"/>
      <c r="J262" s="241"/>
      <c r="K262" s="241"/>
      <c r="L262" s="241"/>
      <c r="M262" s="242"/>
      <c r="N262" s="58">
        <f>SUM(N263:N279)</f>
        <v>0</v>
      </c>
    </row>
    <row r="263" spans="1:14" ht="30" x14ac:dyDescent="0.25">
      <c r="A263" s="85" t="s">
        <v>137</v>
      </c>
      <c r="B263" s="140">
        <v>98524</v>
      </c>
      <c r="C263" s="133" t="s">
        <v>419</v>
      </c>
      <c r="D263" s="85" t="s">
        <v>139</v>
      </c>
      <c r="E263" s="141" t="s">
        <v>418</v>
      </c>
      <c r="F263" s="85" t="s">
        <v>9</v>
      </c>
      <c r="G263" s="134">
        <v>72</v>
      </c>
      <c r="H263" s="135"/>
      <c r="I263" s="138">
        <f t="shared" ref="I263:I264" si="278">G263*H263</f>
        <v>0</v>
      </c>
      <c r="J263" s="89"/>
      <c r="K263" s="138">
        <f t="shared" ref="K263:K264" si="279">J263*G263</f>
        <v>0</v>
      </c>
      <c r="L263" s="138">
        <f t="shared" ref="L263:L264" si="280">H263+J263</f>
        <v>0</v>
      </c>
      <c r="M263" s="139">
        <f t="shared" ref="M263:M273" si="281">IF(C263="BDI 1",(1+($H$318/100))*L263,(1+($H$319/100))*L263)</f>
        <v>0</v>
      </c>
      <c r="N263" s="147">
        <f t="shared" ref="N263:N264" si="282">M263*G263</f>
        <v>0</v>
      </c>
    </row>
    <row r="264" spans="1:14" ht="42.75" x14ac:dyDescent="0.25">
      <c r="A264" s="42" t="s">
        <v>21</v>
      </c>
      <c r="B264" s="43" t="s">
        <v>47</v>
      </c>
      <c r="C264" s="43" t="s">
        <v>73</v>
      </c>
      <c r="D264" s="85" t="s">
        <v>144</v>
      </c>
      <c r="E264" s="44" t="s">
        <v>445</v>
      </c>
      <c r="F264" s="45" t="s">
        <v>2</v>
      </c>
      <c r="G264" s="46">
        <v>20</v>
      </c>
      <c r="H264" s="47"/>
      <c r="I264" s="48">
        <f t="shared" si="278"/>
        <v>0</v>
      </c>
      <c r="J264" s="47"/>
      <c r="K264" s="48">
        <f t="shared" si="279"/>
        <v>0</v>
      </c>
      <c r="L264" s="48">
        <f t="shared" si="280"/>
        <v>0</v>
      </c>
      <c r="M264" s="49">
        <f t="shared" si="281"/>
        <v>0</v>
      </c>
      <c r="N264" s="147">
        <f t="shared" si="282"/>
        <v>0</v>
      </c>
    </row>
    <row r="265" spans="1:14" ht="42.75" x14ac:dyDescent="0.25">
      <c r="A265" s="42" t="s">
        <v>21</v>
      </c>
      <c r="B265" s="43" t="s">
        <v>47</v>
      </c>
      <c r="C265" s="43" t="s">
        <v>73</v>
      </c>
      <c r="D265" s="42" t="s">
        <v>338</v>
      </c>
      <c r="E265" s="137" t="s">
        <v>80</v>
      </c>
      <c r="F265" s="45" t="s">
        <v>2</v>
      </c>
      <c r="G265" s="46">
        <v>5</v>
      </c>
      <c r="H265" s="47"/>
      <c r="I265" s="48">
        <f t="shared" ref="I265:I272" si="283">G265*H265</f>
        <v>0</v>
      </c>
      <c r="J265" s="47"/>
      <c r="K265" s="48">
        <f t="shared" ref="K265" si="284">J265*G265</f>
        <v>0</v>
      </c>
      <c r="L265" s="48">
        <f t="shared" ref="L265" si="285">H265+J265</f>
        <v>0</v>
      </c>
      <c r="M265" s="49">
        <f t="shared" si="281"/>
        <v>0</v>
      </c>
      <c r="N265" s="147">
        <f t="shared" ref="N265:N266" si="286">M265*G265</f>
        <v>0</v>
      </c>
    </row>
    <row r="266" spans="1:14" ht="35.25" customHeight="1" x14ac:dyDescent="0.25">
      <c r="A266" s="42" t="s">
        <v>21</v>
      </c>
      <c r="B266" s="43" t="s">
        <v>47</v>
      </c>
      <c r="C266" s="43" t="s">
        <v>73</v>
      </c>
      <c r="D266" s="42" t="s">
        <v>339</v>
      </c>
      <c r="E266" s="137" t="s">
        <v>77</v>
      </c>
      <c r="F266" s="45" t="s">
        <v>2</v>
      </c>
      <c r="G266" s="46">
        <v>143</v>
      </c>
      <c r="H266" s="47"/>
      <c r="I266" s="48">
        <f t="shared" si="283"/>
        <v>0</v>
      </c>
      <c r="J266" s="47"/>
      <c r="K266" s="48">
        <f>J266*G266</f>
        <v>0</v>
      </c>
      <c r="L266" s="48">
        <f>H266+J266</f>
        <v>0</v>
      </c>
      <c r="M266" s="49">
        <f t="shared" si="281"/>
        <v>0</v>
      </c>
      <c r="N266" s="147">
        <f t="shared" si="286"/>
        <v>0</v>
      </c>
    </row>
    <row r="267" spans="1:14" ht="28.5" customHeight="1" x14ac:dyDescent="0.25">
      <c r="A267" s="42" t="s">
        <v>21</v>
      </c>
      <c r="B267" s="43" t="s">
        <v>47</v>
      </c>
      <c r="C267" s="43" t="s">
        <v>73</v>
      </c>
      <c r="D267" s="42" t="s">
        <v>340</v>
      </c>
      <c r="E267" s="137" t="s">
        <v>95</v>
      </c>
      <c r="F267" s="45" t="s">
        <v>2</v>
      </c>
      <c r="G267" s="46">
        <v>15</v>
      </c>
      <c r="H267" s="47"/>
      <c r="I267" s="48">
        <f t="shared" si="283"/>
        <v>0</v>
      </c>
      <c r="J267" s="47"/>
      <c r="K267" s="48">
        <f t="shared" ref="K267:K272" si="287">J267*G267</f>
        <v>0</v>
      </c>
      <c r="L267" s="48">
        <f t="shared" ref="L267:L268" si="288">H267+J267</f>
        <v>0</v>
      </c>
      <c r="M267" s="49">
        <f t="shared" si="281"/>
        <v>0</v>
      </c>
      <c r="N267" s="147"/>
    </row>
    <row r="268" spans="1:14" ht="32.25" customHeight="1" x14ac:dyDescent="0.25">
      <c r="A268" s="23" t="s">
        <v>21</v>
      </c>
      <c r="B268" s="43" t="s">
        <v>47</v>
      </c>
      <c r="C268" s="34" t="s">
        <v>73</v>
      </c>
      <c r="D268" s="42" t="s">
        <v>341</v>
      </c>
      <c r="E268" s="144" t="s">
        <v>82</v>
      </c>
      <c r="F268" s="33" t="s">
        <v>2</v>
      </c>
      <c r="G268" s="35">
        <v>98</v>
      </c>
      <c r="H268" s="36"/>
      <c r="I268" s="37">
        <f t="shared" si="283"/>
        <v>0</v>
      </c>
      <c r="J268" s="36"/>
      <c r="K268" s="37">
        <f t="shared" si="287"/>
        <v>0</v>
      </c>
      <c r="L268" s="48">
        <f t="shared" si="288"/>
        <v>0</v>
      </c>
      <c r="M268" s="49">
        <f t="shared" si="281"/>
        <v>0</v>
      </c>
      <c r="N268" s="150">
        <f t="shared" ref="N268" si="289">M268*G268</f>
        <v>0</v>
      </c>
    </row>
    <row r="269" spans="1:14" ht="45" customHeight="1" x14ac:dyDescent="0.25">
      <c r="A269" s="23" t="s">
        <v>21</v>
      </c>
      <c r="B269" s="43" t="s">
        <v>47</v>
      </c>
      <c r="C269" s="34" t="s">
        <v>73</v>
      </c>
      <c r="D269" s="42" t="s">
        <v>342</v>
      </c>
      <c r="E269" s="144" t="s">
        <v>353</v>
      </c>
      <c r="F269" s="33" t="s">
        <v>81</v>
      </c>
      <c r="G269" s="35">
        <v>20</v>
      </c>
      <c r="H269" s="36"/>
      <c r="I269" s="37">
        <f t="shared" ref="I269:I271" si="290">G269*H269</f>
        <v>0</v>
      </c>
      <c r="J269" s="36"/>
      <c r="K269" s="37">
        <f t="shared" ref="K269:K271" si="291">J269*G269</f>
        <v>0</v>
      </c>
      <c r="L269" s="37">
        <f t="shared" ref="L269:L272" si="292">H269+J269</f>
        <v>0</v>
      </c>
      <c r="M269" s="38">
        <f t="shared" si="281"/>
        <v>0</v>
      </c>
      <c r="N269" s="150">
        <f t="shared" ref="N269:N272" si="293">M269*G269</f>
        <v>0</v>
      </c>
    </row>
    <row r="270" spans="1:14" ht="44.25" customHeight="1" x14ac:dyDescent="0.25">
      <c r="A270" s="42" t="s">
        <v>21</v>
      </c>
      <c r="B270" s="43" t="s">
        <v>47</v>
      </c>
      <c r="C270" s="34" t="s">
        <v>73</v>
      </c>
      <c r="D270" s="42" t="s">
        <v>354</v>
      </c>
      <c r="E270" s="144" t="s">
        <v>97</v>
      </c>
      <c r="F270" s="33" t="s">
        <v>81</v>
      </c>
      <c r="G270" s="35">
        <v>173</v>
      </c>
      <c r="H270" s="36"/>
      <c r="I270" s="37">
        <f t="shared" si="290"/>
        <v>0</v>
      </c>
      <c r="J270" s="36"/>
      <c r="K270" s="37">
        <f t="shared" si="291"/>
        <v>0</v>
      </c>
      <c r="L270" s="37">
        <f t="shared" si="292"/>
        <v>0</v>
      </c>
      <c r="M270" s="38">
        <f t="shared" si="281"/>
        <v>0</v>
      </c>
      <c r="N270" s="150">
        <f t="shared" si="293"/>
        <v>0</v>
      </c>
    </row>
    <row r="271" spans="1:14" ht="42" customHeight="1" x14ac:dyDescent="0.25">
      <c r="A271" s="42" t="s">
        <v>21</v>
      </c>
      <c r="B271" s="43" t="s">
        <v>47</v>
      </c>
      <c r="C271" s="43" t="s">
        <v>73</v>
      </c>
      <c r="D271" s="42" t="s">
        <v>355</v>
      </c>
      <c r="E271" s="137" t="s">
        <v>78</v>
      </c>
      <c r="F271" s="45" t="s">
        <v>2</v>
      </c>
      <c r="G271" s="46">
        <v>156</v>
      </c>
      <c r="H271" s="47"/>
      <c r="I271" s="48">
        <f t="shared" si="290"/>
        <v>0</v>
      </c>
      <c r="J271" s="47"/>
      <c r="K271" s="48">
        <f t="shared" si="291"/>
        <v>0</v>
      </c>
      <c r="L271" s="48">
        <f t="shared" si="292"/>
        <v>0</v>
      </c>
      <c r="M271" s="49">
        <f t="shared" si="281"/>
        <v>0</v>
      </c>
      <c r="N271" s="147">
        <f t="shared" si="293"/>
        <v>0</v>
      </c>
    </row>
    <row r="272" spans="1:14" ht="43.5" customHeight="1" x14ac:dyDescent="0.25">
      <c r="A272" s="42" t="s">
        <v>21</v>
      </c>
      <c r="B272" s="43" t="s">
        <v>47</v>
      </c>
      <c r="C272" s="43" t="s">
        <v>73</v>
      </c>
      <c r="D272" s="42" t="s">
        <v>356</v>
      </c>
      <c r="E272" s="137" t="s">
        <v>94</v>
      </c>
      <c r="F272" s="45" t="s">
        <v>2</v>
      </c>
      <c r="G272" s="46">
        <v>85</v>
      </c>
      <c r="H272" s="47"/>
      <c r="I272" s="48">
        <f t="shared" si="283"/>
        <v>0</v>
      </c>
      <c r="J272" s="47"/>
      <c r="K272" s="48">
        <f t="shared" si="287"/>
        <v>0</v>
      </c>
      <c r="L272" s="48">
        <f t="shared" si="292"/>
        <v>0</v>
      </c>
      <c r="M272" s="49">
        <f t="shared" si="281"/>
        <v>0</v>
      </c>
      <c r="N272" s="147">
        <f t="shared" si="293"/>
        <v>0</v>
      </c>
    </row>
    <row r="273" spans="1:14" ht="19.5" customHeight="1" x14ac:dyDescent="0.25">
      <c r="A273" s="42" t="s">
        <v>22</v>
      </c>
      <c r="B273" s="43">
        <v>301</v>
      </c>
      <c r="C273" s="43" t="s">
        <v>73</v>
      </c>
      <c r="D273" s="42" t="s">
        <v>357</v>
      </c>
      <c r="E273" s="137" t="s">
        <v>135</v>
      </c>
      <c r="F273" s="45" t="s">
        <v>9</v>
      </c>
      <c r="G273" s="46">
        <v>28</v>
      </c>
      <c r="H273" s="47"/>
      <c r="I273" s="48">
        <f t="shared" ref="I273:I279" si="294">G273*H273</f>
        <v>0</v>
      </c>
      <c r="J273" s="47"/>
      <c r="K273" s="48">
        <f t="shared" ref="K273:K279" si="295">J273*G273</f>
        <v>0</v>
      </c>
      <c r="L273" s="48">
        <f t="shared" ref="L273:L279" si="296">H273+J273</f>
        <v>0</v>
      </c>
      <c r="M273" s="49">
        <f t="shared" si="281"/>
        <v>0</v>
      </c>
      <c r="N273" s="147">
        <f t="shared" ref="N273:N279" si="297">M273*G273</f>
        <v>0</v>
      </c>
    </row>
    <row r="274" spans="1:14" ht="17.25" customHeight="1" x14ac:dyDescent="0.25">
      <c r="A274" s="42" t="s">
        <v>21</v>
      </c>
      <c r="B274" s="43" t="s">
        <v>47</v>
      </c>
      <c r="C274" s="43" t="s">
        <v>73</v>
      </c>
      <c r="D274" s="42" t="s">
        <v>358</v>
      </c>
      <c r="E274" s="137" t="s">
        <v>90</v>
      </c>
      <c r="F274" s="45" t="s">
        <v>85</v>
      </c>
      <c r="G274" s="46">
        <v>35</v>
      </c>
      <c r="H274" s="47"/>
      <c r="I274" s="48">
        <f t="shared" si="294"/>
        <v>0</v>
      </c>
      <c r="J274" s="47"/>
      <c r="K274" s="48">
        <f t="shared" si="295"/>
        <v>0</v>
      </c>
      <c r="L274" s="48">
        <f t="shared" si="296"/>
        <v>0</v>
      </c>
      <c r="M274" s="49">
        <f t="shared" ref="M274:M276" si="298">IF(C274="BDI 1",(1+($H$318/100))*L274,(1+($H$319/100))*L274)</f>
        <v>0</v>
      </c>
      <c r="N274" s="147">
        <f t="shared" si="297"/>
        <v>0</v>
      </c>
    </row>
    <row r="275" spans="1:14" ht="20.25" customHeight="1" x14ac:dyDescent="0.25">
      <c r="A275" s="42" t="s">
        <v>21</v>
      </c>
      <c r="B275" s="43" t="s">
        <v>47</v>
      </c>
      <c r="C275" s="43" t="s">
        <v>73</v>
      </c>
      <c r="D275" s="42" t="s">
        <v>359</v>
      </c>
      <c r="E275" s="137" t="s">
        <v>84</v>
      </c>
      <c r="F275" s="45" t="s">
        <v>85</v>
      </c>
      <c r="G275" s="46">
        <v>14</v>
      </c>
      <c r="H275" s="47"/>
      <c r="I275" s="48">
        <f t="shared" si="294"/>
        <v>0</v>
      </c>
      <c r="J275" s="47"/>
      <c r="K275" s="48">
        <f t="shared" si="295"/>
        <v>0</v>
      </c>
      <c r="L275" s="48">
        <f t="shared" si="296"/>
        <v>0</v>
      </c>
      <c r="M275" s="49">
        <f t="shared" si="298"/>
        <v>0</v>
      </c>
      <c r="N275" s="147">
        <f t="shared" si="297"/>
        <v>0</v>
      </c>
    </row>
    <row r="276" spans="1:14" ht="14.25" x14ac:dyDescent="0.25">
      <c r="A276" s="42" t="s">
        <v>21</v>
      </c>
      <c r="B276" s="43" t="s">
        <v>47</v>
      </c>
      <c r="C276" s="43" t="s">
        <v>73</v>
      </c>
      <c r="D276" s="42" t="s">
        <v>394</v>
      </c>
      <c r="E276" s="137" t="s">
        <v>88</v>
      </c>
      <c r="F276" s="45" t="s">
        <v>85</v>
      </c>
      <c r="G276" s="46">
        <v>122</v>
      </c>
      <c r="H276" s="47"/>
      <c r="I276" s="48">
        <f t="shared" si="294"/>
        <v>0</v>
      </c>
      <c r="J276" s="47"/>
      <c r="K276" s="48">
        <f t="shared" si="295"/>
        <v>0</v>
      </c>
      <c r="L276" s="48">
        <f t="shared" si="296"/>
        <v>0</v>
      </c>
      <c r="M276" s="49">
        <f t="shared" si="298"/>
        <v>0</v>
      </c>
      <c r="N276" s="147">
        <f t="shared" si="297"/>
        <v>0</v>
      </c>
    </row>
    <row r="277" spans="1:14" ht="70.5" customHeight="1" x14ac:dyDescent="0.2">
      <c r="A277" s="42" t="s">
        <v>137</v>
      </c>
      <c r="B277" s="42">
        <v>94279</v>
      </c>
      <c r="C277" s="61" t="s">
        <v>73</v>
      </c>
      <c r="D277" s="42" t="s">
        <v>197</v>
      </c>
      <c r="E277" s="62" t="s">
        <v>446</v>
      </c>
      <c r="F277" s="45" t="s">
        <v>23</v>
      </c>
      <c r="G277" s="46">
        <v>72</v>
      </c>
      <c r="H277" s="47"/>
      <c r="I277" s="48">
        <f t="shared" si="294"/>
        <v>0</v>
      </c>
      <c r="J277" s="47"/>
      <c r="K277" s="48">
        <f t="shared" si="295"/>
        <v>0</v>
      </c>
      <c r="L277" s="48">
        <f t="shared" si="296"/>
        <v>0</v>
      </c>
      <c r="M277" s="49">
        <f>IF(C277="BDI 1",(1+($H$318/100))*L277,(1+($H$319/100))*L277)</f>
        <v>0</v>
      </c>
      <c r="N277" s="147">
        <f t="shared" si="297"/>
        <v>0</v>
      </c>
    </row>
    <row r="278" spans="1:14" ht="13.5" customHeight="1" x14ac:dyDescent="0.25">
      <c r="A278" s="42" t="s">
        <v>21</v>
      </c>
      <c r="B278" s="43" t="s">
        <v>47</v>
      </c>
      <c r="C278" s="43" t="s">
        <v>73</v>
      </c>
      <c r="D278" s="85" t="s">
        <v>435</v>
      </c>
      <c r="E278" s="44" t="s">
        <v>425</v>
      </c>
      <c r="F278" s="45" t="s">
        <v>110</v>
      </c>
      <c r="G278" s="46">
        <v>47</v>
      </c>
      <c r="H278" s="47"/>
      <c r="I278" s="48">
        <f t="shared" si="294"/>
        <v>0</v>
      </c>
      <c r="J278" s="47"/>
      <c r="K278" s="48">
        <f t="shared" si="295"/>
        <v>0</v>
      </c>
      <c r="L278" s="48">
        <f t="shared" si="296"/>
        <v>0</v>
      </c>
      <c r="M278" s="49">
        <f>IF(C278="BDI 1",(1+($H$318/100))*L278,(1+($H$319/100))*L278)</f>
        <v>0</v>
      </c>
      <c r="N278" s="147">
        <f t="shared" si="297"/>
        <v>0</v>
      </c>
    </row>
    <row r="279" spans="1:14" ht="86.25" customHeight="1" x14ac:dyDescent="0.25">
      <c r="A279" s="42" t="s">
        <v>137</v>
      </c>
      <c r="B279" s="50">
        <v>88441</v>
      </c>
      <c r="C279" s="43" t="s">
        <v>73</v>
      </c>
      <c r="D279" s="85" t="s">
        <v>436</v>
      </c>
      <c r="E279" s="44" t="s">
        <v>439</v>
      </c>
      <c r="F279" s="45" t="s">
        <v>426</v>
      </c>
      <c r="G279" s="46">
        <v>12</v>
      </c>
      <c r="H279" s="47"/>
      <c r="I279" s="48">
        <f t="shared" si="294"/>
        <v>0</v>
      </c>
      <c r="J279" s="47"/>
      <c r="K279" s="48">
        <f t="shared" si="295"/>
        <v>0</v>
      </c>
      <c r="L279" s="48">
        <f t="shared" si="296"/>
        <v>0</v>
      </c>
      <c r="M279" s="49">
        <f>IF(C279="BDI 1",(1+($H$318/100))*L279,(1+($H$319/100))*L279)</f>
        <v>0</v>
      </c>
      <c r="N279" s="147">
        <f t="shared" si="297"/>
        <v>0</v>
      </c>
    </row>
    <row r="280" spans="1:14" ht="15" x14ac:dyDescent="0.25">
      <c r="A280" s="178" t="s">
        <v>66</v>
      </c>
      <c r="B280" s="168"/>
      <c r="C280" s="168"/>
      <c r="D280" s="169"/>
      <c r="E280" s="155" t="s">
        <v>444</v>
      </c>
      <c r="F280" s="156"/>
      <c r="G280" s="156"/>
      <c r="H280" s="156"/>
      <c r="I280" s="156"/>
      <c r="J280" s="156"/>
      <c r="K280" s="156"/>
      <c r="L280" s="156"/>
      <c r="M280" s="157"/>
      <c r="N280" s="57">
        <f>SUM(N281:N282)</f>
        <v>0</v>
      </c>
    </row>
    <row r="281" spans="1:14" ht="28.5" customHeight="1" x14ac:dyDescent="0.2">
      <c r="A281" s="42" t="s">
        <v>11</v>
      </c>
      <c r="B281" s="43">
        <v>100577</v>
      </c>
      <c r="C281" s="43" t="s">
        <v>73</v>
      </c>
      <c r="D281" s="42" t="s">
        <v>360</v>
      </c>
      <c r="E281" s="142" t="s">
        <v>113</v>
      </c>
      <c r="F281" s="45" t="s">
        <v>9</v>
      </c>
      <c r="G281" s="46">
        <v>68</v>
      </c>
      <c r="H281" s="47"/>
      <c r="I281" s="48">
        <f t="shared" ref="I281:I282" si="299">G281*H281</f>
        <v>0</v>
      </c>
      <c r="J281" s="47"/>
      <c r="K281" s="48">
        <f>J281*G281</f>
        <v>0</v>
      </c>
      <c r="L281" s="48">
        <f>H281+J281</f>
        <v>0</v>
      </c>
      <c r="M281" s="49">
        <f>IF(C281="BDI 1",(1+($H$318/100))*L281,(1+($H$319/100))*L281)</f>
        <v>0</v>
      </c>
      <c r="N281" s="147">
        <f>M281*G281</f>
        <v>0</v>
      </c>
    </row>
    <row r="282" spans="1:14" ht="34.5" customHeight="1" x14ac:dyDescent="0.25">
      <c r="A282" s="42" t="s">
        <v>11</v>
      </c>
      <c r="B282" s="43">
        <v>101732</v>
      </c>
      <c r="C282" s="43" t="s">
        <v>73</v>
      </c>
      <c r="D282" s="42" t="s">
        <v>361</v>
      </c>
      <c r="E282" s="137" t="s">
        <v>105</v>
      </c>
      <c r="F282" s="45" t="s">
        <v>9</v>
      </c>
      <c r="G282" s="46">
        <v>68</v>
      </c>
      <c r="H282" s="47"/>
      <c r="I282" s="48">
        <f t="shared" si="299"/>
        <v>0</v>
      </c>
      <c r="J282" s="47"/>
      <c r="K282" s="48">
        <f>J282*G282</f>
        <v>0</v>
      </c>
      <c r="L282" s="48">
        <f t="shared" ref="L282" si="300">H282+J282</f>
        <v>0</v>
      </c>
      <c r="M282" s="49">
        <f>IF(C282="BDI 1",(1+($H$318/100))*L282,(1+($H$319/100))*L282)</f>
        <v>0</v>
      </c>
      <c r="N282" s="147">
        <f>M282*G282</f>
        <v>0</v>
      </c>
    </row>
    <row r="283" spans="1:14" ht="16.5" customHeight="1" x14ac:dyDescent="0.25">
      <c r="A283" s="167" t="s">
        <v>67</v>
      </c>
      <c r="B283" s="168"/>
      <c r="C283" s="168"/>
      <c r="D283" s="169"/>
      <c r="E283" s="155" t="s">
        <v>362</v>
      </c>
      <c r="F283" s="156"/>
      <c r="G283" s="156"/>
      <c r="H283" s="156"/>
      <c r="I283" s="156"/>
      <c r="J283" s="156"/>
      <c r="K283" s="156"/>
      <c r="L283" s="156"/>
      <c r="M283" s="157"/>
      <c r="N283" s="94">
        <f>SUM(N284:N292)</f>
        <v>0</v>
      </c>
    </row>
    <row r="284" spans="1:14" ht="42.75" customHeight="1" x14ac:dyDescent="0.25">
      <c r="A284" s="42" t="s">
        <v>11</v>
      </c>
      <c r="B284" s="43">
        <v>96527</v>
      </c>
      <c r="C284" s="43" t="s">
        <v>73</v>
      </c>
      <c r="D284" s="42" t="s">
        <v>365</v>
      </c>
      <c r="E284" s="137" t="s">
        <v>211</v>
      </c>
      <c r="F284" s="45" t="s">
        <v>12</v>
      </c>
      <c r="G284" s="46">
        <v>0.64</v>
      </c>
      <c r="H284" s="47"/>
      <c r="I284" s="48">
        <f t="shared" ref="I284:I289" si="301">G284*H284</f>
        <v>0</v>
      </c>
      <c r="J284" s="47"/>
      <c r="K284" s="48">
        <f t="shared" ref="K284:K289" si="302">J284*G284</f>
        <v>0</v>
      </c>
      <c r="L284" s="48">
        <f t="shared" ref="L284:L289" si="303">H284+J284</f>
        <v>0</v>
      </c>
      <c r="M284" s="49">
        <f t="shared" ref="M284:M292" si="304">IF(C284="BDI 1",(1+($H$318/100))*L284,(1+($H$319/100))*L284)</f>
        <v>0</v>
      </c>
      <c r="N284" s="147">
        <f t="shared" ref="N284:N289" si="305">M284*G284</f>
        <v>0</v>
      </c>
    </row>
    <row r="285" spans="1:14" ht="57" x14ac:dyDescent="0.25">
      <c r="A285" s="42" t="s">
        <v>11</v>
      </c>
      <c r="B285" s="43">
        <v>96542</v>
      </c>
      <c r="C285" s="43" t="s">
        <v>73</v>
      </c>
      <c r="D285" s="42" t="s">
        <v>366</v>
      </c>
      <c r="E285" s="137" t="s">
        <v>363</v>
      </c>
      <c r="F285" s="45" t="s">
        <v>9</v>
      </c>
      <c r="G285" s="46">
        <v>12.88</v>
      </c>
      <c r="H285" s="47"/>
      <c r="I285" s="48">
        <f t="shared" si="301"/>
        <v>0</v>
      </c>
      <c r="J285" s="47"/>
      <c r="K285" s="48">
        <f t="shared" si="302"/>
        <v>0</v>
      </c>
      <c r="L285" s="48">
        <f t="shared" si="303"/>
        <v>0</v>
      </c>
      <c r="M285" s="49">
        <f t="shared" si="304"/>
        <v>0</v>
      </c>
      <c r="N285" s="147">
        <f t="shared" si="305"/>
        <v>0</v>
      </c>
    </row>
    <row r="286" spans="1:14" ht="42.75" x14ac:dyDescent="0.25">
      <c r="A286" s="42" t="s">
        <v>11</v>
      </c>
      <c r="B286" s="43">
        <v>96557</v>
      </c>
      <c r="C286" s="43" t="s">
        <v>73</v>
      </c>
      <c r="D286" s="42" t="s">
        <v>367</v>
      </c>
      <c r="E286" s="137" t="s">
        <v>29</v>
      </c>
      <c r="F286" s="45" t="s">
        <v>12</v>
      </c>
      <c r="G286" s="46">
        <v>0.64</v>
      </c>
      <c r="H286" s="47"/>
      <c r="I286" s="48">
        <f t="shared" si="301"/>
        <v>0</v>
      </c>
      <c r="J286" s="47"/>
      <c r="K286" s="48">
        <f t="shared" si="302"/>
        <v>0</v>
      </c>
      <c r="L286" s="48">
        <f t="shared" si="303"/>
        <v>0</v>
      </c>
      <c r="M286" s="49">
        <f t="shared" si="304"/>
        <v>0</v>
      </c>
      <c r="N286" s="147">
        <f t="shared" si="305"/>
        <v>0</v>
      </c>
    </row>
    <row r="287" spans="1:14" ht="57" x14ac:dyDescent="0.25">
      <c r="A287" s="42" t="s">
        <v>11</v>
      </c>
      <c r="B287" s="43">
        <v>87504</v>
      </c>
      <c r="C287" s="43" t="s">
        <v>73</v>
      </c>
      <c r="D287" s="42" t="s">
        <v>368</v>
      </c>
      <c r="E287" s="137" t="s">
        <v>101</v>
      </c>
      <c r="F287" s="45" t="s">
        <v>9</v>
      </c>
      <c r="G287" s="46">
        <v>6.12</v>
      </c>
      <c r="H287" s="47"/>
      <c r="I287" s="48">
        <f t="shared" si="301"/>
        <v>0</v>
      </c>
      <c r="J287" s="47"/>
      <c r="K287" s="48">
        <f t="shared" si="302"/>
        <v>0</v>
      </c>
      <c r="L287" s="48">
        <f t="shared" si="303"/>
        <v>0</v>
      </c>
      <c r="M287" s="49">
        <f t="shared" si="304"/>
        <v>0</v>
      </c>
      <c r="N287" s="147">
        <f t="shared" si="305"/>
        <v>0</v>
      </c>
    </row>
    <row r="288" spans="1:14" ht="57" x14ac:dyDescent="0.25">
      <c r="A288" s="42" t="s">
        <v>11</v>
      </c>
      <c r="B288" s="43">
        <v>87894</v>
      </c>
      <c r="C288" s="43" t="s">
        <v>73</v>
      </c>
      <c r="D288" s="42" t="s">
        <v>369</v>
      </c>
      <c r="E288" s="137" t="s">
        <v>102</v>
      </c>
      <c r="F288" s="45" t="s">
        <v>9</v>
      </c>
      <c r="G288" s="46">
        <v>16.100000000000001</v>
      </c>
      <c r="H288" s="47"/>
      <c r="I288" s="48">
        <f t="shared" si="301"/>
        <v>0</v>
      </c>
      <c r="J288" s="47"/>
      <c r="K288" s="48">
        <f t="shared" si="302"/>
        <v>0</v>
      </c>
      <c r="L288" s="48">
        <f t="shared" si="303"/>
        <v>0</v>
      </c>
      <c r="M288" s="49">
        <f t="shared" si="304"/>
        <v>0</v>
      </c>
      <c r="N288" s="147">
        <f t="shared" si="305"/>
        <v>0</v>
      </c>
    </row>
    <row r="289" spans="1:14" ht="57" x14ac:dyDescent="0.25">
      <c r="A289" s="42" t="s">
        <v>11</v>
      </c>
      <c r="B289" s="43">
        <v>87794</v>
      </c>
      <c r="C289" s="43" t="s">
        <v>73</v>
      </c>
      <c r="D289" s="42" t="s">
        <v>370</v>
      </c>
      <c r="E289" s="137" t="s">
        <v>103</v>
      </c>
      <c r="F289" s="45" t="s">
        <v>9</v>
      </c>
      <c r="G289" s="46">
        <v>16.100000000000001</v>
      </c>
      <c r="H289" s="47"/>
      <c r="I289" s="48">
        <f t="shared" si="301"/>
        <v>0</v>
      </c>
      <c r="J289" s="47"/>
      <c r="K289" s="48">
        <f t="shared" si="302"/>
        <v>0</v>
      </c>
      <c r="L289" s="48">
        <f t="shared" si="303"/>
        <v>0</v>
      </c>
      <c r="M289" s="49">
        <f t="shared" si="304"/>
        <v>0</v>
      </c>
      <c r="N289" s="147">
        <f t="shared" si="305"/>
        <v>0</v>
      </c>
    </row>
    <row r="290" spans="1:14" ht="28.5" x14ac:dyDescent="0.25">
      <c r="A290" s="42" t="s">
        <v>11</v>
      </c>
      <c r="B290" s="43">
        <v>88485</v>
      </c>
      <c r="C290" s="43" t="s">
        <v>73</v>
      </c>
      <c r="D290" s="42" t="s">
        <v>371</v>
      </c>
      <c r="E290" s="137" t="s">
        <v>30</v>
      </c>
      <c r="F290" s="45" t="s">
        <v>9</v>
      </c>
      <c r="G290" s="46">
        <v>16.100000000000001</v>
      </c>
      <c r="H290" s="47"/>
      <c r="I290" s="48">
        <f>G290*H290</f>
        <v>0</v>
      </c>
      <c r="J290" s="47"/>
      <c r="K290" s="48">
        <f>J290*G290</f>
        <v>0</v>
      </c>
      <c r="L290" s="48">
        <f>H290+J290</f>
        <v>0</v>
      </c>
      <c r="M290" s="49">
        <f t="shared" si="304"/>
        <v>0</v>
      </c>
      <c r="N290" s="147">
        <f>M290*G290</f>
        <v>0</v>
      </c>
    </row>
    <row r="291" spans="1:14" ht="28.5" x14ac:dyDescent="0.25">
      <c r="A291" s="42" t="s">
        <v>11</v>
      </c>
      <c r="B291" s="43">
        <v>88489</v>
      </c>
      <c r="C291" s="43" t="s">
        <v>73</v>
      </c>
      <c r="D291" s="42" t="s">
        <v>372</v>
      </c>
      <c r="E291" s="137" t="s">
        <v>49</v>
      </c>
      <c r="F291" s="45" t="s">
        <v>9</v>
      </c>
      <c r="G291" s="46">
        <v>16.100000000000001</v>
      </c>
      <c r="H291" s="47"/>
      <c r="I291" s="48">
        <f>G291*H291</f>
        <v>0</v>
      </c>
      <c r="J291" s="47"/>
      <c r="K291" s="48">
        <f>J291*G291</f>
        <v>0</v>
      </c>
      <c r="L291" s="48">
        <f>H291+J291</f>
        <v>0</v>
      </c>
      <c r="M291" s="49">
        <f t="shared" si="304"/>
        <v>0</v>
      </c>
      <c r="N291" s="147">
        <f>M291*G291</f>
        <v>0</v>
      </c>
    </row>
    <row r="292" spans="1:14" ht="28.5" x14ac:dyDescent="0.25">
      <c r="A292" s="54" t="s">
        <v>11</v>
      </c>
      <c r="B292" s="64">
        <v>97635</v>
      </c>
      <c r="C292" s="64" t="s">
        <v>73</v>
      </c>
      <c r="D292" s="54" t="s">
        <v>373</v>
      </c>
      <c r="E292" s="145" t="s">
        <v>186</v>
      </c>
      <c r="F292" s="65" t="s">
        <v>9</v>
      </c>
      <c r="G292" s="95">
        <v>8.4</v>
      </c>
      <c r="H292" s="96"/>
      <c r="I292" s="97">
        <f t="shared" ref="I292" si="306">G292*H292</f>
        <v>0</v>
      </c>
      <c r="J292" s="96"/>
      <c r="K292" s="97">
        <f>J292*G292</f>
        <v>0</v>
      </c>
      <c r="L292" s="97">
        <f t="shared" ref="L292" si="307">H292+J292</f>
        <v>0</v>
      </c>
      <c r="M292" s="98">
        <f t="shared" si="304"/>
        <v>0</v>
      </c>
      <c r="N292" s="149">
        <f>M292*G292</f>
        <v>0</v>
      </c>
    </row>
    <row r="293" spans="1:14" ht="15" x14ac:dyDescent="0.25">
      <c r="A293" s="194" t="s">
        <v>68</v>
      </c>
      <c r="B293" s="195"/>
      <c r="C293" s="195"/>
      <c r="D293" s="196"/>
      <c r="E293" s="200" t="s">
        <v>364</v>
      </c>
      <c r="F293" s="201"/>
      <c r="G293" s="201"/>
      <c r="H293" s="201"/>
      <c r="I293" s="201"/>
      <c r="J293" s="201"/>
      <c r="K293" s="201"/>
      <c r="L293" s="201"/>
      <c r="M293" s="202"/>
      <c r="N293" s="124">
        <f>SUM(N294,N301)</f>
        <v>0</v>
      </c>
    </row>
    <row r="294" spans="1:14" ht="15" x14ac:dyDescent="0.25">
      <c r="A294" s="243" t="s">
        <v>374</v>
      </c>
      <c r="B294" s="244"/>
      <c r="C294" s="244"/>
      <c r="D294" s="245"/>
      <c r="E294" s="246" t="s">
        <v>134</v>
      </c>
      <c r="F294" s="247"/>
      <c r="G294" s="247"/>
      <c r="H294" s="247"/>
      <c r="I294" s="247"/>
      <c r="J294" s="247"/>
      <c r="K294" s="247"/>
      <c r="L294" s="247"/>
      <c r="M294" s="247"/>
      <c r="N294" s="123">
        <f>SUM(N295:N300)</f>
        <v>0</v>
      </c>
    </row>
    <row r="295" spans="1:14" ht="14.25" x14ac:dyDescent="0.25">
      <c r="A295" s="42" t="s">
        <v>21</v>
      </c>
      <c r="B295" s="43" t="s">
        <v>47</v>
      </c>
      <c r="C295" s="43" t="s">
        <v>74</v>
      </c>
      <c r="D295" s="42" t="s">
        <v>376</v>
      </c>
      <c r="E295" s="137" t="s">
        <v>41</v>
      </c>
      <c r="F295" s="45" t="s">
        <v>2</v>
      </c>
      <c r="G295" s="46">
        <v>10</v>
      </c>
      <c r="H295" s="47"/>
      <c r="I295" s="48">
        <f t="shared" ref="I295:I298" si="308">G295*H295</f>
        <v>0</v>
      </c>
      <c r="J295" s="47"/>
      <c r="K295" s="48">
        <f t="shared" ref="K295:K298" si="309">J295*G295</f>
        <v>0</v>
      </c>
      <c r="L295" s="48">
        <f t="shared" ref="L295:L298" si="310">H295+J295</f>
        <v>0</v>
      </c>
      <c r="M295" s="49">
        <f t="shared" ref="M295:M300" si="311">IF(C295="BDI 1",(1+($H$318/100))*L295,(1+($H$319/100))*L295)</f>
        <v>0</v>
      </c>
      <c r="N295" s="147">
        <f t="shared" ref="N295:N298" si="312">M295*G295</f>
        <v>0</v>
      </c>
    </row>
    <row r="296" spans="1:14" ht="14.25" x14ac:dyDescent="0.25">
      <c r="A296" s="42" t="s">
        <v>21</v>
      </c>
      <c r="B296" s="43" t="s">
        <v>47</v>
      </c>
      <c r="C296" s="43" t="s">
        <v>74</v>
      </c>
      <c r="D296" s="42" t="s">
        <v>377</v>
      </c>
      <c r="E296" s="137" t="s">
        <v>42</v>
      </c>
      <c r="F296" s="45" t="s">
        <v>2</v>
      </c>
      <c r="G296" s="46">
        <v>6</v>
      </c>
      <c r="H296" s="47"/>
      <c r="I296" s="48">
        <f t="shared" si="308"/>
        <v>0</v>
      </c>
      <c r="J296" s="47"/>
      <c r="K296" s="48">
        <f t="shared" si="309"/>
        <v>0</v>
      </c>
      <c r="L296" s="48">
        <f t="shared" si="310"/>
        <v>0</v>
      </c>
      <c r="M296" s="49">
        <f t="shared" si="311"/>
        <v>0</v>
      </c>
      <c r="N296" s="147">
        <f t="shared" si="312"/>
        <v>0</v>
      </c>
    </row>
    <row r="297" spans="1:14" ht="14.25" x14ac:dyDescent="0.25">
      <c r="A297" s="42" t="s">
        <v>21</v>
      </c>
      <c r="B297" s="43" t="s">
        <v>47</v>
      </c>
      <c r="C297" s="43" t="s">
        <v>74</v>
      </c>
      <c r="D297" s="42" t="s">
        <v>378</v>
      </c>
      <c r="E297" s="137" t="s">
        <v>43</v>
      </c>
      <c r="F297" s="45" t="s">
        <v>2</v>
      </c>
      <c r="G297" s="46">
        <v>45.6</v>
      </c>
      <c r="H297" s="47"/>
      <c r="I297" s="48">
        <f t="shared" si="308"/>
        <v>0</v>
      </c>
      <c r="J297" s="47"/>
      <c r="K297" s="48">
        <f t="shared" si="309"/>
        <v>0</v>
      </c>
      <c r="L297" s="48">
        <f t="shared" si="310"/>
        <v>0</v>
      </c>
      <c r="M297" s="49">
        <f t="shared" si="311"/>
        <v>0</v>
      </c>
      <c r="N297" s="147">
        <f t="shared" si="312"/>
        <v>0</v>
      </c>
    </row>
    <row r="298" spans="1:14" ht="14.25" x14ac:dyDescent="0.25">
      <c r="A298" s="42" t="s">
        <v>21</v>
      </c>
      <c r="B298" s="43" t="s">
        <v>47</v>
      </c>
      <c r="C298" s="43" t="s">
        <v>73</v>
      </c>
      <c r="D298" s="42" t="s">
        <v>379</v>
      </c>
      <c r="E298" s="137" t="s">
        <v>32</v>
      </c>
      <c r="F298" s="45" t="s">
        <v>2</v>
      </c>
      <c r="G298" s="46">
        <v>1</v>
      </c>
      <c r="H298" s="47"/>
      <c r="I298" s="48">
        <f t="shared" si="308"/>
        <v>0</v>
      </c>
      <c r="J298" s="47"/>
      <c r="K298" s="48">
        <f t="shared" si="309"/>
        <v>0</v>
      </c>
      <c r="L298" s="48">
        <f t="shared" si="310"/>
        <v>0</v>
      </c>
      <c r="M298" s="49">
        <f t="shared" si="311"/>
        <v>0</v>
      </c>
      <c r="N298" s="147">
        <f t="shared" si="312"/>
        <v>0</v>
      </c>
    </row>
    <row r="299" spans="1:14" ht="14.25" x14ac:dyDescent="0.25">
      <c r="A299" s="42" t="s">
        <v>22</v>
      </c>
      <c r="B299" s="43">
        <v>321</v>
      </c>
      <c r="C299" s="43" t="s">
        <v>73</v>
      </c>
      <c r="D299" s="42" t="s">
        <v>380</v>
      </c>
      <c r="E299" s="137" t="s">
        <v>44</v>
      </c>
      <c r="F299" s="45" t="s">
        <v>12</v>
      </c>
      <c r="G299" s="46">
        <v>1.75</v>
      </c>
      <c r="H299" s="47"/>
      <c r="I299" s="48">
        <f>G299*H299</f>
        <v>0</v>
      </c>
      <c r="J299" s="47"/>
      <c r="K299" s="48">
        <f>J299*G299</f>
        <v>0</v>
      </c>
      <c r="L299" s="48">
        <f>H299+J299</f>
        <v>0</v>
      </c>
      <c r="M299" s="49">
        <f t="shared" si="311"/>
        <v>0</v>
      </c>
      <c r="N299" s="147">
        <f>M299*G299</f>
        <v>0</v>
      </c>
    </row>
    <row r="300" spans="1:14" ht="14.25" x14ac:dyDescent="0.25">
      <c r="A300" s="42" t="s">
        <v>11</v>
      </c>
      <c r="B300" s="42">
        <v>102223</v>
      </c>
      <c r="C300" s="43" t="s">
        <v>73</v>
      </c>
      <c r="D300" s="42" t="s">
        <v>381</v>
      </c>
      <c r="E300" s="137" t="s">
        <v>45</v>
      </c>
      <c r="F300" s="45" t="s">
        <v>9</v>
      </c>
      <c r="G300" s="46">
        <v>115.2</v>
      </c>
      <c r="H300" s="47"/>
      <c r="I300" s="48">
        <f>G300*H300</f>
        <v>0</v>
      </c>
      <c r="J300" s="47"/>
      <c r="K300" s="48">
        <f>J300*G300</f>
        <v>0</v>
      </c>
      <c r="L300" s="48">
        <f>H300+J300</f>
        <v>0</v>
      </c>
      <c r="M300" s="49">
        <f t="shared" si="311"/>
        <v>0</v>
      </c>
      <c r="N300" s="147">
        <f>M300*G300</f>
        <v>0</v>
      </c>
    </row>
    <row r="301" spans="1:14" ht="15" x14ac:dyDescent="0.25">
      <c r="A301" s="167" t="s">
        <v>375</v>
      </c>
      <c r="B301" s="168"/>
      <c r="C301" s="168"/>
      <c r="D301" s="169"/>
      <c r="E301" s="252" t="s">
        <v>388</v>
      </c>
      <c r="F301" s="253"/>
      <c r="G301" s="253"/>
      <c r="H301" s="253"/>
      <c r="I301" s="253"/>
      <c r="J301" s="253"/>
      <c r="K301" s="253"/>
      <c r="L301" s="253"/>
      <c r="M301" s="254"/>
      <c r="N301" s="121">
        <f>SUM(N302:N307)</f>
        <v>0</v>
      </c>
    </row>
    <row r="302" spans="1:14" ht="16.5" customHeight="1" x14ac:dyDescent="0.25">
      <c r="A302" s="42" t="s">
        <v>21</v>
      </c>
      <c r="B302" s="43" t="s">
        <v>47</v>
      </c>
      <c r="C302" s="43" t="s">
        <v>74</v>
      </c>
      <c r="D302" s="42" t="s">
        <v>382</v>
      </c>
      <c r="E302" s="137" t="s">
        <v>41</v>
      </c>
      <c r="F302" s="45" t="s">
        <v>2</v>
      </c>
      <c r="G302" s="46">
        <v>4</v>
      </c>
      <c r="H302" s="47"/>
      <c r="I302" s="48">
        <f t="shared" ref="I302:I305" si="313">G302*H302</f>
        <v>0</v>
      </c>
      <c r="J302" s="47"/>
      <c r="K302" s="48">
        <f t="shared" ref="K302:K305" si="314">J302*G302</f>
        <v>0</v>
      </c>
      <c r="L302" s="48">
        <f t="shared" ref="L302:L305" si="315">H302+J302</f>
        <v>0</v>
      </c>
      <c r="M302" s="48">
        <f t="shared" ref="M302:M307" si="316">IF(C302="BDI 1",(1+($H$318/100))*L302,(1+($H$319/100))*L302)</f>
        <v>0</v>
      </c>
      <c r="N302" s="147">
        <f t="shared" ref="N302:N305" si="317">M302*G302</f>
        <v>0</v>
      </c>
    </row>
    <row r="303" spans="1:14" ht="16.5" customHeight="1" x14ac:dyDescent="0.25">
      <c r="A303" s="42" t="s">
        <v>21</v>
      </c>
      <c r="B303" s="43" t="s">
        <v>47</v>
      </c>
      <c r="C303" s="43" t="s">
        <v>74</v>
      </c>
      <c r="D303" s="42" t="s">
        <v>383</v>
      </c>
      <c r="E303" s="137" t="s">
        <v>42</v>
      </c>
      <c r="F303" s="45" t="s">
        <v>2</v>
      </c>
      <c r="G303" s="46">
        <v>2</v>
      </c>
      <c r="H303" s="47"/>
      <c r="I303" s="48">
        <f t="shared" si="313"/>
        <v>0</v>
      </c>
      <c r="J303" s="47"/>
      <c r="K303" s="48">
        <f t="shared" si="314"/>
        <v>0</v>
      </c>
      <c r="L303" s="48">
        <f t="shared" si="315"/>
        <v>0</v>
      </c>
      <c r="M303" s="48">
        <f t="shared" si="316"/>
        <v>0</v>
      </c>
      <c r="N303" s="147">
        <f t="shared" si="317"/>
        <v>0</v>
      </c>
    </row>
    <row r="304" spans="1:14" ht="17.25" customHeight="1" x14ac:dyDescent="0.25">
      <c r="A304" s="42" t="s">
        <v>21</v>
      </c>
      <c r="B304" s="43" t="s">
        <v>47</v>
      </c>
      <c r="C304" s="43" t="s">
        <v>74</v>
      </c>
      <c r="D304" s="42" t="s">
        <v>384</v>
      </c>
      <c r="E304" s="137" t="s">
        <v>43</v>
      </c>
      <c r="F304" s="45" t="s">
        <v>2</v>
      </c>
      <c r="G304" s="46">
        <v>9.15</v>
      </c>
      <c r="H304" s="47"/>
      <c r="I304" s="48">
        <f t="shared" si="313"/>
        <v>0</v>
      </c>
      <c r="J304" s="47"/>
      <c r="K304" s="48">
        <f t="shared" si="314"/>
        <v>0</v>
      </c>
      <c r="L304" s="48">
        <f t="shared" si="315"/>
        <v>0</v>
      </c>
      <c r="M304" s="48">
        <f t="shared" si="316"/>
        <v>0</v>
      </c>
      <c r="N304" s="147">
        <f t="shared" si="317"/>
        <v>0</v>
      </c>
    </row>
    <row r="305" spans="1:14" ht="15" customHeight="1" x14ac:dyDescent="0.25">
      <c r="A305" s="42" t="s">
        <v>21</v>
      </c>
      <c r="B305" s="43" t="s">
        <v>47</v>
      </c>
      <c r="C305" s="43" t="s">
        <v>73</v>
      </c>
      <c r="D305" s="42" t="s">
        <v>385</v>
      </c>
      <c r="E305" s="137" t="s">
        <v>32</v>
      </c>
      <c r="F305" s="45" t="s">
        <v>2</v>
      </c>
      <c r="G305" s="46">
        <v>1</v>
      </c>
      <c r="H305" s="47"/>
      <c r="I305" s="48">
        <f t="shared" si="313"/>
        <v>0</v>
      </c>
      <c r="J305" s="47"/>
      <c r="K305" s="48">
        <f t="shared" si="314"/>
        <v>0</v>
      </c>
      <c r="L305" s="48">
        <f t="shared" si="315"/>
        <v>0</v>
      </c>
      <c r="M305" s="48">
        <f t="shared" si="316"/>
        <v>0</v>
      </c>
      <c r="N305" s="147">
        <f t="shared" si="317"/>
        <v>0</v>
      </c>
    </row>
    <row r="306" spans="1:14" ht="16.5" customHeight="1" x14ac:dyDescent="0.25">
      <c r="A306" s="42" t="s">
        <v>22</v>
      </c>
      <c r="B306" s="43">
        <v>321</v>
      </c>
      <c r="C306" s="43" t="s">
        <v>73</v>
      </c>
      <c r="D306" s="42" t="s">
        <v>386</v>
      </c>
      <c r="E306" s="137" t="s">
        <v>44</v>
      </c>
      <c r="F306" s="45" t="s">
        <v>12</v>
      </c>
      <c r="G306" s="46">
        <v>0.5</v>
      </c>
      <c r="H306" s="47"/>
      <c r="I306" s="48">
        <f>G306*H306</f>
        <v>0</v>
      </c>
      <c r="J306" s="47"/>
      <c r="K306" s="48">
        <f>J306*G306</f>
        <v>0</v>
      </c>
      <c r="L306" s="48">
        <f>H306+J306</f>
        <v>0</v>
      </c>
      <c r="M306" s="48">
        <f t="shared" si="316"/>
        <v>0</v>
      </c>
      <c r="N306" s="147">
        <f>M306*G306</f>
        <v>0</v>
      </c>
    </row>
    <row r="307" spans="1:14" ht="16.5" customHeight="1" x14ac:dyDescent="0.25">
      <c r="A307" s="42" t="s">
        <v>11</v>
      </c>
      <c r="B307" s="42">
        <v>102223</v>
      </c>
      <c r="C307" s="43" t="s">
        <v>73</v>
      </c>
      <c r="D307" s="42" t="s">
        <v>387</v>
      </c>
      <c r="E307" s="137" t="s">
        <v>45</v>
      </c>
      <c r="F307" s="45" t="s">
        <v>9</v>
      </c>
      <c r="G307" s="46">
        <v>36.81</v>
      </c>
      <c r="H307" s="47"/>
      <c r="I307" s="48">
        <f>G307*H307</f>
        <v>0</v>
      </c>
      <c r="J307" s="47"/>
      <c r="K307" s="48">
        <f>J307*G307</f>
        <v>0</v>
      </c>
      <c r="L307" s="48">
        <f>H307+J307</f>
        <v>0</v>
      </c>
      <c r="M307" s="48">
        <f t="shared" si="316"/>
        <v>0</v>
      </c>
      <c r="N307" s="147">
        <f>M307*G307</f>
        <v>0</v>
      </c>
    </row>
    <row r="308" spans="1:14" ht="15" x14ac:dyDescent="0.25">
      <c r="A308" s="76"/>
      <c r="B308" s="77"/>
      <c r="C308" s="77"/>
      <c r="D308" s="78" t="s">
        <v>69</v>
      </c>
      <c r="E308" s="79" t="s">
        <v>413</v>
      </c>
      <c r="F308" s="80"/>
      <c r="G308" s="81"/>
      <c r="H308" s="82"/>
      <c r="I308" s="83"/>
      <c r="J308" s="82"/>
      <c r="K308" s="83"/>
      <c r="L308" s="83"/>
      <c r="M308" s="93"/>
      <c r="N308" s="94">
        <f>SUM(N309:N311)</f>
        <v>0</v>
      </c>
    </row>
    <row r="309" spans="1:14" ht="32.25" customHeight="1" x14ac:dyDescent="0.25">
      <c r="A309" s="42" t="s">
        <v>21</v>
      </c>
      <c r="B309" s="43" t="s">
        <v>47</v>
      </c>
      <c r="C309" s="43" t="s">
        <v>74</v>
      </c>
      <c r="D309" s="42" t="s">
        <v>389</v>
      </c>
      <c r="E309" s="137" t="s">
        <v>108</v>
      </c>
      <c r="F309" s="45" t="s">
        <v>2</v>
      </c>
      <c r="G309" s="46">
        <v>6</v>
      </c>
      <c r="H309" s="47"/>
      <c r="I309" s="48">
        <f t="shared" ref="I309" si="318">G309*H309</f>
        <v>0</v>
      </c>
      <c r="J309" s="47"/>
      <c r="K309" s="48">
        <f t="shared" ref="K309" si="319">J309*G309</f>
        <v>0</v>
      </c>
      <c r="L309" s="48">
        <f t="shared" ref="L309" si="320">H309+J309</f>
        <v>0</v>
      </c>
      <c r="M309" s="49">
        <f>IF(C309="BDI 1",(1+($H$318/100))*L309,(1+($H$319/100))*L309)</f>
        <v>0</v>
      </c>
      <c r="N309" s="147">
        <f t="shared" ref="N309" si="321">M309*G309</f>
        <v>0</v>
      </c>
    </row>
    <row r="310" spans="1:14" ht="57" customHeight="1" x14ac:dyDescent="0.25">
      <c r="A310" s="42" t="s">
        <v>21</v>
      </c>
      <c r="B310" s="43" t="s">
        <v>47</v>
      </c>
      <c r="C310" s="43" t="s">
        <v>74</v>
      </c>
      <c r="D310" s="42" t="s">
        <v>390</v>
      </c>
      <c r="E310" s="137" t="s">
        <v>412</v>
      </c>
      <c r="F310" s="45" t="s">
        <v>2</v>
      </c>
      <c r="G310" s="46">
        <v>1</v>
      </c>
      <c r="H310" s="47"/>
      <c r="I310" s="48">
        <f>G310*H310</f>
        <v>0</v>
      </c>
      <c r="J310" s="47"/>
      <c r="K310" s="48">
        <f t="shared" ref="K310:K311" si="322">J310*G310</f>
        <v>0</v>
      </c>
      <c r="L310" s="48">
        <f t="shared" ref="L310:L311" si="323">H310+J310</f>
        <v>0</v>
      </c>
      <c r="M310" s="49">
        <f>IF(C310="BDI 1",(1+($H$318/100))*L310,(1+($H$319/100))*L310)</f>
        <v>0</v>
      </c>
      <c r="N310" s="147">
        <f t="shared" ref="N310:N311" si="324">M310*G310</f>
        <v>0</v>
      </c>
    </row>
    <row r="311" spans="1:14" ht="42.75" x14ac:dyDescent="0.25">
      <c r="A311" s="42" t="s">
        <v>21</v>
      </c>
      <c r="B311" s="43" t="s">
        <v>47</v>
      </c>
      <c r="C311" s="43" t="s">
        <v>74</v>
      </c>
      <c r="D311" s="42" t="s">
        <v>442</v>
      </c>
      <c r="E311" s="137" t="s">
        <v>441</v>
      </c>
      <c r="F311" s="45" t="s">
        <v>118</v>
      </c>
      <c r="G311" s="46">
        <v>3</v>
      </c>
      <c r="H311" s="47"/>
      <c r="I311" s="48">
        <f t="shared" ref="I311" si="325">G311*H311</f>
        <v>0</v>
      </c>
      <c r="J311" s="47"/>
      <c r="K311" s="48">
        <f t="shared" si="322"/>
        <v>0</v>
      </c>
      <c r="L311" s="48">
        <f t="shared" si="323"/>
        <v>0</v>
      </c>
      <c r="M311" s="49">
        <f>IF(C311="BDI 1",(1+($H$318/100))*L311,(1+($H$319/100))*L311)</f>
        <v>0</v>
      </c>
      <c r="N311" s="147">
        <f t="shared" si="324"/>
        <v>0</v>
      </c>
    </row>
    <row r="312" spans="1:14" ht="15" x14ac:dyDescent="0.25">
      <c r="A312" s="194" t="s">
        <v>114</v>
      </c>
      <c r="B312" s="195"/>
      <c r="C312" s="195"/>
      <c r="D312" s="196"/>
      <c r="E312" s="200" t="s">
        <v>266</v>
      </c>
      <c r="F312" s="201"/>
      <c r="G312" s="201"/>
      <c r="H312" s="201"/>
      <c r="I312" s="201"/>
      <c r="J312" s="201"/>
      <c r="K312" s="201"/>
      <c r="L312" s="201"/>
      <c r="M312" s="202"/>
      <c r="N312" s="75">
        <f>SUM(N313)</f>
        <v>0</v>
      </c>
    </row>
    <row r="313" spans="1:14" ht="15" x14ac:dyDescent="0.25">
      <c r="A313" s="237" t="s">
        <v>391</v>
      </c>
      <c r="B313" s="238"/>
      <c r="C313" s="238"/>
      <c r="D313" s="239"/>
      <c r="E313" s="240" t="s">
        <v>239</v>
      </c>
      <c r="F313" s="241"/>
      <c r="G313" s="241"/>
      <c r="H313" s="241"/>
      <c r="I313" s="241"/>
      <c r="J313" s="241"/>
      <c r="K313" s="241"/>
      <c r="L313" s="241"/>
      <c r="M313" s="242"/>
      <c r="N313" s="58">
        <f>SUM(N314:N315)</f>
        <v>0</v>
      </c>
    </row>
    <row r="314" spans="1:14" ht="28.5" x14ac:dyDescent="0.2">
      <c r="A314" s="42" t="s">
        <v>11</v>
      </c>
      <c r="B314" s="43">
        <v>100577</v>
      </c>
      <c r="C314" s="43" t="s">
        <v>73</v>
      </c>
      <c r="D314" s="42" t="s">
        <v>392</v>
      </c>
      <c r="E314" s="142" t="s">
        <v>113</v>
      </c>
      <c r="F314" s="45" t="s">
        <v>9</v>
      </c>
      <c r="G314" s="46">
        <v>3</v>
      </c>
      <c r="H314" s="47"/>
      <c r="I314" s="48">
        <f t="shared" ref="I314" si="326">G314*H314</f>
        <v>0</v>
      </c>
      <c r="J314" s="47"/>
      <c r="K314" s="48">
        <f>J314*G314</f>
        <v>0</v>
      </c>
      <c r="L314" s="48">
        <f>H314+J314</f>
        <v>0</v>
      </c>
      <c r="M314" s="49">
        <f>IF(C314="BDI 1",(1+($H$318/100))*L314,(1+($H$319/100))*L314)</f>
        <v>0</v>
      </c>
      <c r="N314" s="147">
        <f>M314*G314</f>
        <v>0</v>
      </c>
    </row>
    <row r="315" spans="1:14" ht="57" x14ac:dyDescent="0.25">
      <c r="A315" s="54" t="s">
        <v>137</v>
      </c>
      <c r="B315" s="100">
        <v>94996</v>
      </c>
      <c r="C315" s="54" t="s">
        <v>73</v>
      </c>
      <c r="D315" s="54" t="s">
        <v>393</v>
      </c>
      <c r="E315" s="145" t="s">
        <v>138</v>
      </c>
      <c r="F315" s="65" t="s">
        <v>9</v>
      </c>
      <c r="G315" s="95">
        <v>3</v>
      </c>
      <c r="H315" s="96"/>
      <c r="I315" s="97">
        <f>G315*H315</f>
        <v>0</v>
      </c>
      <c r="J315" s="96"/>
      <c r="K315" s="97">
        <f>J315*G315</f>
        <v>0</v>
      </c>
      <c r="L315" s="97">
        <f>H315+J315</f>
        <v>0</v>
      </c>
      <c r="M315" s="98">
        <f>IF(C315="BDI 1",(1+($H$318/100))*L315,(1+($H$319/100))*L315)</f>
        <v>0</v>
      </c>
      <c r="N315" s="149">
        <f>M315*G315</f>
        <v>0</v>
      </c>
    </row>
    <row r="316" spans="1:14" x14ac:dyDescent="0.25">
      <c r="A316" s="31"/>
      <c r="B316" s="101"/>
      <c r="C316" s="102"/>
      <c r="D316" s="103"/>
      <c r="E316" s="22"/>
      <c r="F316" s="104"/>
      <c r="G316" s="105"/>
      <c r="H316" s="9"/>
      <c r="I316" s="39"/>
      <c r="J316" s="9"/>
      <c r="K316" s="39"/>
      <c r="L316" s="39"/>
      <c r="M316" s="106"/>
      <c r="N316" s="122"/>
    </row>
    <row r="317" spans="1:14" ht="17.25" thickBot="1" x14ac:dyDescent="0.3">
      <c r="A317" s="181" t="s">
        <v>20</v>
      </c>
      <c r="B317" s="182"/>
      <c r="C317" s="182"/>
      <c r="D317" s="182"/>
      <c r="E317" s="182"/>
      <c r="F317" s="182"/>
      <c r="G317" s="182"/>
      <c r="H317" s="182"/>
      <c r="I317" s="182"/>
      <c r="J317" s="182"/>
      <c r="K317" s="183"/>
      <c r="L317" s="180">
        <f>SUM(N7,N20,N35,N47,N58,N115,N163,N184,N201,N261)</f>
        <v>0</v>
      </c>
      <c r="M317" s="180"/>
      <c r="N317" s="180"/>
    </row>
    <row r="318" spans="1:14" ht="15.75" thickBot="1" x14ac:dyDescent="0.25">
      <c r="A318" s="186" t="s">
        <v>48</v>
      </c>
      <c r="B318" s="186"/>
      <c r="C318" s="186"/>
      <c r="D318" s="186"/>
      <c r="E318" s="186"/>
      <c r="F318" s="184" t="s">
        <v>75</v>
      </c>
      <c r="G318" s="185"/>
      <c r="H318" s="30">
        <v>22.42</v>
      </c>
      <c r="I318" s="18"/>
      <c r="J318" s="18"/>
      <c r="K318" s="18"/>
      <c r="L318" s="13"/>
      <c r="M318" s="11"/>
      <c r="N318" s="10"/>
    </row>
    <row r="319" spans="1:14" ht="15.75" thickBot="1" x14ac:dyDescent="0.3">
      <c r="B319" s="17"/>
      <c r="C319" s="29"/>
      <c r="D319" s="17"/>
      <c r="F319" s="188" t="s">
        <v>76</v>
      </c>
      <c r="G319" s="189"/>
      <c r="H319" s="30">
        <v>16.23</v>
      </c>
      <c r="J319" s="12"/>
      <c r="K319" s="12"/>
    </row>
    <row r="321" spans="1:14" x14ac:dyDescent="0.25">
      <c r="A321" s="179"/>
      <c r="B321" s="179"/>
      <c r="C321" s="179"/>
      <c r="D321" s="179"/>
    </row>
    <row r="322" spans="1:14" ht="23.25" x14ac:dyDescent="0.25">
      <c r="A322" s="187" t="s">
        <v>71</v>
      </c>
      <c r="B322" s="187"/>
      <c r="C322" s="187"/>
      <c r="D322" s="187"/>
      <c r="E322" s="187"/>
      <c r="F322" s="187"/>
      <c r="G322" s="187"/>
      <c r="H322" s="187"/>
      <c r="I322" s="187"/>
      <c r="J322" s="187"/>
      <c r="K322" s="187"/>
      <c r="L322" s="187"/>
      <c r="M322" s="187"/>
      <c r="N322" s="187"/>
    </row>
    <row r="323" spans="1:14" x14ac:dyDescent="0.25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  <c r="K323" s="146"/>
      <c r="L323" s="146"/>
      <c r="M323" s="146"/>
      <c r="N323" s="146"/>
    </row>
    <row r="324" spans="1:14" x14ac:dyDescent="0.25">
      <c r="C324" s="1"/>
      <c r="I324" s="25"/>
      <c r="K324" s="25"/>
    </row>
    <row r="326" spans="1:14" x14ac:dyDescent="0.25">
      <c r="I326" s="26"/>
      <c r="J326" s="25"/>
    </row>
    <row r="331" spans="1:14" ht="15.75" customHeight="1" x14ac:dyDescent="0.25"/>
    <row r="332" spans="1:14" ht="15.75" customHeight="1" x14ac:dyDescent="0.25"/>
    <row r="346" ht="33.75" customHeight="1" x14ac:dyDescent="0.25"/>
    <row r="347" ht="44.25" customHeight="1" x14ac:dyDescent="0.25"/>
    <row r="348" ht="34.5" customHeight="1" x14ac:dyDescent="0.25"/>
    <row r="349" ht="20.25" customHeight="1" x14ac:dyDescent="0.25"/>
    <row r="350" ht="39.75" customHeight="1" x14ac:dyDescent="0.25"/>
    <row r="351" ht="24" customHeight="1" x14ac:dyDescent="0.25"/>
    <row r="352" ht="15" customHeight="1" x14ac:dyDescent="0.25"/>
    <row r="353" spans="1:15" ht="45.75" customHeight="1" x14ac:dyDescent="0.25"/>
    <row r="354" spans="1:15" ht="45" customHeight="1" x14ac:dyDescent="0.25"/>
    <row r="355" spans="1:15" ht="27.75" customHeight="1" x14ac:dyDescent="0.25"/>
    <row r="356" spans="1:15" ht="15" customHeight="1" x14ac:dyDescent="0.25"/>
    <row r="357" spans="1:15" ht="15" customHeight="1" x14ac:dyDescent="0.25"/>
    <row r="360" spans="1:15" s="24" customFormat="1" x14ac:dyDescent="0.25">
      <c r="A360" s="19"/>
      <c r="B360" s="1"/>
      <c r="C360" s="27"/>
      <c r="D360" s="1"/>
      <c r="E360" s="1"/>
      <c r="F360" s="1"/>
      <c r="G360" s="1"/>
      <c r="H360" s="1"/>
      <c r="I360" s="1"/>
      <c r="J360" s="1"/>
      <c r="K360" s="1"/>
      <c r="L360" s="1"/>
      <c r="M360" s="8"/>
      <c r="N360" s="1"/>
    </row>
    <row r="361" spans="1:15" s="24" customFormat="1" x14ac:dyDescent="0.25">
      <c r="A361" s="19"/>
      <c r="B361" s="1"/>
      <c r="C361" s="27"/>
      <c r="D361" s="1"/>
      <c r="E361" s="1"/>
      <c r="F361" s="1"/>
      <c r="G361" s="1"/>
      <c r="H361" s="1"/>
      <c r="I361" s="1"/>
      <c r="J361" s="1"/>
      <c r="K361" s="1"/>
      <c r="L361" s="1"/>
      <c r="M361" s="8"/>
      <c r="N361" s="1"/>
    </row>
    <row r="362" spans="1:15" s="24" customFormat="1" x14ac:dyDescent="0.25">
      <c r="A362" s="19"/>
      <c r="B362" s="1"/>
      <c r="C362" s="27"/>
      <c r="D362" s="1"/>
      <c r="E362" s="1"/>
      <c r="F362" s="1"/>
      <c r="G362" s="1"/>
      <c r="H362" s="1"/>
      <c r="I362" s="1"/>
      <c r="J362" s="1"/>
      <c r="K362" s="1"/>
      <c r="L362" s="1"/>
      <c r="M362" s="8"/>
      <c r="N362" s="1"/>
    </row>
    <row r="363" spans="1:15" s="21" customFormat="1" outlineLevel="1" x14ac:dyDescent="0.25">
      <c r="A363" s="19"/>
      <c r="B363" s="1"/>
      <c r="C363" s="27"/>
      <c r="D363" s="1"/>
      <c r="E363" s="1"/>
      <c r="F363" s="1"/>
      <c r="G363" s="1"/>
      <c r="H363" s="1"/>
      <c r="I363" s="1"/>
      <c r="J363" s="1"/>
      <c r="K363" s="1"/>
      <c r="L363" s="1"/>
      <c r="M363" s="8"/>
      <c r="N363" s="1"/>
      <c r="O363" s="20"/>
    </row>
    <row r="364" spans="1:15" s="21" customFormat="1" outlineLevel="1" x14ac:dyDescent="0.25">
      <c r="A364" s="19"/>
      <c r="B364" s="1"/>
      <c r="C364" s="27"/>
      <c r="D364" s="1"/>
      <c r="E364" s="1"/>
      <c r="F364" s="1"/>
      <c r="G364" s="1"/>
      <c r="H364" s="1"/>
      <c r="I364" s="1"/>
      <c r="J364" s="1"/>
      <c r="K364" s="1"/>
      <c r="L364" s="1"/>
      <c r="M364" s="8"/>
      <c r="N364" s="1"/>
      <c r="O364" s="20"/>
    </row>
    <row r="365" spans="1:15" s="21" customFormat="1" ht="11.25" customHeight="1" outlineLevel="1" x14ac:dyDescent="0.25">
      <c r="A365" s="19"/>
      <c r="B365" s="1"/>
      <c r="C365" s="27"/>
      <c r="D365" s="1"/>
      <c r="E365" s="1"/>
      <c r="F365" s="1"/>
      <c r="G365" s="1"/>
      <c r="H365" s="1"/>
      <c r="I365" s="1"/>
      <c r="J365" s="1"/>
      <c r="K365" s="1"/>
      <c r="L365" s="1"/>
      <c r="M365" s="8"/>
      <c r="N365" s="1"/>
      <c r="O365" s="20"/>
    </row>
    <row r="366" spans="1:15" s="21" customFormat="1" outlineLevel="1" x14ac:dyDescent="0.25">
      <c r="A366" s="19"/>
      <c r="B366" s="1"/>
      <c r="C366" s="27"/>
      <c r="D366" s="1"/>
      <c r="E366" s="1"/>
      <c r="F366" s="1"/>
      <c r="G366" s="1"/>
      <c r="H366" s="1"/>
      <c r="I366" s="1"/>
      <c r="J366" s="1"/>
      <c r="K366" s="1"/>
      <c r="L366" s="1"/>
      <c r="M366" s="8"/>
      <c r="N366" s="1"/>
      <c r="O366" s="20"/>
    </row>
    <row r="367" spans="1:15" x14ac:dyDescent="0.25">
      <c r="O367" s="14"/>
    </row>
    <row r="368" spans="1:15" outlineLevel="1" x14ac:dyDescent="0.25">
      <c r="O368" s="14"/>
    </row>
    <row r="369" spans="15:15" ht="15" customHeight="1" outlineLevel="1" x14ac:dyDescent="0.25">
      <c r="O369" s="14"/>
    </row>
    <row r="370" spans="15:15" outlineLevel="1" x14ac:dyDescent="0.25">
      <c r="O370" s="14"/>
    </row>
    <row r="371" spans="15:15" outlineLevel="1" x14ac:dyDescent="0.25">
      <c r="O371" s="14"/>
    </row>
    <row r="372" spans="15:15" outlineLevel="1" x14ac:dyDescent="0.25"/>
    <row r="374" spans="15:15" outlineLevel="1" x14ac:dyDescent="0.25"/>
    <row r="375" spans="15:15" outlineLevel="1" x14ac:dyDescent="0.25"/>
    <row r="376" spans="15:15" outlineLevel="1" x14ac:dyDescent="0.25"/>
    <row r="377" spans="15:15" ht="77.25" customHeight="1" outlineLevel="1" x14ac:dyDescent="0.25"/>
    <row r="378" spans="15:15" outlineLevel="1" x14ac:dyDescent="0.25"/>
    <row r="379" spans="15:15" outlineLevel="1" x14ac:dyDescent="0.25"/>
    <row r="380" spans="15:15" outlineLevel="1" x14ac:dyDescent="0.25"/>
    <row r="381" spans="15:15" outlineLevel="1" x14ac:dyDescent="0.25"/>
    <row r="387" spans="1:14" ht="74.25" customHeight="1" x14ac:dyDescent="0.25"/>
    <row r="388" spans="1:14" s="21" customFormat="1" ht="40.5" customHeight="1" x14ac:dyDescent="0.25">
      <c r="A388" s="19"/>
      <c r="B388" s="1"/>
      <c r="C388" s="27"/>
      <c r="D388" s="1"/>
      <c r="E388" s="1"/>
      <c r="F388" s="1"/>
      <c r="G388" s="1"/>
      <c r="H388" s="1"/>
      <c r="I388" s="1"/>
      <c r="J388" s="1"/>
      <c r="K388" s="1"/>
      <c r="L388" s="1"/>
      <c r="M388" s="8"/>
      <c r="N388" s="1"/>
    </row>
    <row r="389" spans="1:14" s="21" customFormat="1" ht="41.25" customHeight="1" x14ac:dyDescent="0.25">
      <c r="A389" s="19"/>
      <c r="B389" s="1"/>
      <c r="C389" s="27"/>
      <c r="D389" s="1"/>
      <c r="E389" s="1"/>
      <c r="F389" s="1"/>
      <c r="G389" s="1"/>
      <c r="H389" s="1"/>
      <c r="I389" s="1"/>
      <c r="J389" s="1"/>
      <c r="K389" s="1"/>
      <c r="L389" s="1"/>
      <c r="M389" s="8"/>
      <c r="N389" s="1"/>
    </row>
    <row r="390" spans="1:14" s="21" customFormat="1" x14ac:dyDescent="0.25">
      <c r="A390" s="19"/>
      <c r="B390" s="1"/>
      <c r="C390" s="27"/>
      <c r="D390" s="1"/>
      <c r="E390" s="1"/>
      <c r="F390" s="1"/>
      <c r="G390" s="1"/>
      <c r="H390" s="1"/>
      <c r="I390" s="1"/>
      <c r="J390" s="1"/>
      <c r="K390" s="1"/>
      <c r="L390" s="1"/>
      <c r="M390" s="8"/>
      <c r="N390" s="1"/>
    </row>
    <row r="391" spans="1:14" s="21" customFormat="1" x14ac:dyDescent="0.25">
      <c r="A391" s="19"/>
      <c r="B391" s="1"/>
      <c r="C391" s="27"/>
      <c r="D391" s="1"/>
      <c r="E391" s="1"/>
      <c r="F391" s="1"/>
      <c r="G391" s="1"/>
      <c r="H391" s="1"/>
      <c r="I391" s="1"/>
      <c r="J391" s="1"/>
      <c r="K391" s="1"/>
      <c r="L391" s="1"/>
      <c r="M391" s="8"/>
      <c r="N391" s="1"/>
    </row>
    <row r="392" spans="1:14" s="21" customFormat="1" x14ac:dyDescent="0.25">
      <c r="A392" s="19"/>
      <c r="B392" s="1"/>
      <c r="C392" s="27"/>
      <c r="D392" s="1"/>
      <c r="E392" s="1"/>
      <c r="F392" s="1"/>
      <c r="G392" s="1"/>
      <c r="H392" s="1"/>
      <c r="I392" s="1"/>
      <c r="J392" s="1"/>
      <c r="K392" s="1"/>
      <c r="L392" s="1"/>
      <c r="M392" s="8"/>
      <c r="N392" s="1"/>
    </row>
    <row r="393" spans="1:14" s="21" customFormat="1" x14ac:dyDescent="0.25">
      <c r="A393" s="19"/>
      <c r="B393" s="1"/>
      <c r="C393" s="27"/>
      <c r="D393" s="1"/>
      <c r="E393" s="1"/>
      <c r="F393" s="1"/>
      <c r="G393" s="1"/>
      <c r="H393" s="1"/>
      <c r="I393" s="1"/>
      <c r="J393" s="1"/>
      <c r="K393" s="1"/>
      <c r="L393" s="1"/>
      <c r="M393" s="8"/>
      <c r="N393" s="1"/>
    </row>
    <row r="394" spans="1:14" s="21" customFormat="1" x14ac:dyDescent="0.25">
      <c r="A394" s="19"/>
      <c r="B394" s="1"/>
      <c r="C394" s="27"/>
      <c r="D394" s="1"/>
      <c r="E394" s="1"/>
      <c r="F394" s="1"/>
      <c r="G394" s="1"/>
      <c r="H394" s="1"/>
      <c r="I394" s="1"/>
      <c r="J394" s="1"/>
      <c r="K394" s="1"/>
      <c r="L394" s="1"/>
      <c r="M394" s="8"/>
      <c r="N394" s="1"/>
    </row>
    <row r="395" spans="1:14" s="21" customFormat="1" x14ac:dyDescent="0.25">
      <c r="A395" s="19"/>
      <c r="B395" s="1"/>
      <c r="C395" s="27"/>
      <c r="D395" s="1"/>
      <c r="E395" s="1"/>
      <c r="F395" s="1"/>
      <c r="G395" s="1"/>
      <c r="H395" s="1"/>
      <c r="I395" s="1"/>
      <c r="J395" s="1"/>
      <c r="K395" s="1"/>
      <c r="L395" s="1"/>
      <c r="M395" s="8"/>
      <c r="N395" s="1"/>
    </row>
    <row r="396" spans="1:14" s="21" customFormat="1" x14ac:dyDescent="0.25">
      <c r="A396" s="19"/>
      <c r="B396" s="1"/>
      <c r="C396" s="27"/>
      <c r="D396" s="1"/>
      <c r="E396" s="1"/>
      <c r="F396" s="1"/>
      <c r="G396" s="1"/>
      <c r="H396" s="1"/>
      <c r="I396" s="1"/>
      <c r="J396" s="1"/>
      <c r="K396" s="1"/>
      <c r="L396" s="1"/>
      <c r="M396" s="8"/>
      <c r="N396" s="1"/>
    </row>
    <row r="397" spans="1:14" s="21" customFormat="1" x14ac:dyDescent="0.25">
      <c r="A397" s="19"/>
      <c r="B397" s="1"/>
      <c r="C397" s="27"/>
      <c r="D397" s="1"/>
      <c r="E397" s="1"/>
      <c r="F397" s="1"/>
      <c r="G397" s="1"/>
      <c r="H397" s="1"/>
      <c r="I397" s="1"/>
      <c r="J397" s="1"/>
      <c r="K397" s="1"/>
      <c r="L397" s="1"/>
      <c r="M397" s="8"/>
      <c r="N397" s="1"/>
    </row>
    <row r="398" spans="1:14" s="21" customFormat="1" x14ac:dyDescent="0.25">
      <c r="A398" s="19"/>
      <c r="B398" s="1"/>
      <c r="C398" s="27"/>
      <c r="D398" s="1"/>
      <c r="E398" s="1"/>
      <c r="F398" s="1"/>
      <c r="G398" s="1"/>
      <c r="H398" s="1"/>
      <c r="I398" s="1"/>
      <c r="J398" s="1"/>
      <c r="K398" s="1"/>
      <c r="L398" s="1"/>
      <c r="M398" s="8"/>
      <c r="N398" s="1"/>
    </row>
    <row r="399" spans="1:14" s="21" customFormat="1" x14ac:dyDescent="0.25">
      <c r="A399" s="19"/>
      <c r="B399" s="1"/>
      <c r="C399" s="27"/>
      <c r="D399" s="1"/>
      <c r="E399" s="1"/>
      <c r="F399" s="1"/>
      <c r="G399" s="1"/>
      <c r="H399" s="1"/>
      <c r="I399" s="1"/>
      <c r="J399" s="1"/>
      <c r="K399" s="1"/>
      <c r="L399" s="1"/>
      <c r="M399" s="8"/>
      <c r="N399" s="1"/>
    </row>
    <row r="400" spans="1:14" s="21" customFormat="1" x14ac:dyDescent="0.25">
      <c r="A400" s="19"/>
      <c r="B400" s="1"/>
      <c r="C400" s="27"/>
      <c r="D400" s="1"/>
      <c r="E400" s="1"/>
      <c r="F400" s="1"/>
      <c r="G400" s="1"/>
      <c r="H400" s="1"/>
      <c r="I400" s="1"/>
      <c r="J400" s="1"/>
      <c r="K400" s="1"/>
      <c r="L400" s="1"/>
      <c r="M400" s="8"/>
      <c r="N400" s="1"/>
    </row>
    <row r="401" spans="1:14" s="21" customFormat="1" x14ac:dyDescent="0.25">
      <c r="A401" s="19"/>
      <c r="B401" s="1"/>
      <c r="C401" s="27"/>
      <c r="D401" s="1"/>
      <c r="E401" s="1"/>
      <c r="F401" s="1"/>
      <c r="G401" s="1"/>
      <c r="H401" s="1"/>
      <c r="I401" s="1"/>
      <c r="J401" s="1"/>
      <c r="K401" s="1"/>
      <c r="L401" s="1"/>
      <c r="M401" s="8"/>
      <c r="N401" s="1"/>
    </row>
    <row r="402" spans="1:14" s="21" customFormat="1" x14ac:dyDescent="0.25">
      <c r="A402" s="19"/>
      <c r="B402" s="1"/>
      <c r="C402" s="27"/>
      <c r="D402" s="1"/>
      <c r="E402" s="1"/>
      <c r="F402" s="1"/>
      <c r="G402" s="1"/>
      <c r="H402" s="1"/>
      <c r="I402" s="1"/>
      <c r="J402" s="1"/>
      <c r="K402" s="1"/>
      <c r="L402" s="1"/>
      <c r="M402" s="8"/>
      <c r="N402" s="1"/>
    </row>
    <row r="403" spans="1:14" s="21" customFormat="1" x14ac:dyDescent="0.25">
      <c r="A403" s="19"/>
      <c r="B403" s="1"/>
      <c r="C403" s="27"/>
      <c r="D403" s="1"/>
      <c r="E403" s="1"/>
      <c r="F403" s="1"/>
      <c r="G403" s="1"/>
      <c r="H403" s="1"/>
      <c r="I403" s="1"/>
      <c r="J403" s="1"/>
      <c r="K403" s="1"/>
      <c r="L403" s="1"/>
      <c r="M403" s="8"/>
      <c r="N403" s="1"/>
    </row>
    <row r="404" spans="1:14" s="21" customFormat="1" x14ac:dyDescent="0.25">
      <c r="A404" s="19"/>
      <c r="B404" s="1"/>
      <c r="C404" s="27"/>
      <c r="D404" s="1"/>
      <c r="E404" s="1"/>
      <c r="F404" s="1"/>
      <c r="G404" s="1"/>
      <c r="H404" s="1"/>
      <c r="I404" s="1"/>
      <c r="J404" s="1"/>
      <c r="K404" s="1"/>
      <c r="L404" s="1"/>
      <c r="M404" s="8"/>
      <c r="N404" s="1"/>
    </row>
    <row r="405" spans="1:14" s="21" customFormat="1" x14ac:dyDescent="0.25">
      <c r="A405" s="19"/>
      <c r="B405" s="1"/>
      <c r="C405" s="27"/>
      <c r="D405" s="1"/>
      <c r="E405" s="1"/>
      <c r="F405" s="1"/>
      <c r="G405" s="1"/>
      <c r="H405" s="1"/>
      <c r="I405" s="1"/>
      <c r="J405" s="1"/>
      <c r="K405" s="1"/>
      <c r="L405" s="1"/>
      <c r="M405" s="8"/>
      <c r="N405" s="1"/>
    </row>
    <row r="406" spans="1:14" s="21" customFormat="1" x14ac:dyDescent="0.25">
      <c r="A406" s="19"/>
      <c r="B406" s="1"/>
      <c r="C406" s="27"/>
      <c r="D406" s="1"/>
      <c r="E406" s="1"/>
      <c r="F406" s="1"/>
      <c r="G406" s="1"/>
      <c r="H406" s="1"/>
      <c r="I406" s="1"/>
      <c r="J406" s="1"/>
      <c r="K406" s="1"/>
      <c r="L406" s="1"/>
      <c r="M406" s="8"/>
      <c r="N406" s="1"/>
    </row>
    <row r="407" spans="1:14" s="21" customFormat="1" x14ac:dyDescent="0.25">
      <c r="A407" s="19"/>
      <c r="B407" s="1"/>
      <c r="C407" s="27"/>
      <c r="D407" s="1"/>
      <c r="E407" s="1"/>
      <c r="F407" s="1"/>
      <c r="G407" s="1"/>
      <c r="H407" s="1"/>
      <c r="I407" s="1"/>
      <c r="J407" s="1"/>
      <c r="K407" s="1"/>
      <c r="L407" s="1"/>
      <c r="M407" s="8"/>
      <c r="N407" s="1"/>
    </row>
    <row r="408" spans="1:14" s="21" customFormat="1" x14ac:dyDescent="0.25">
      <c r="A408" s="19"/>
      <c r="B408" s="1"/>
      <c r="C408" s="27"/>
      <c r="D408" s="1"/>
      <c r="E408" s="1"/>
      <c r="F408" s="1"/>
      <c r="G408" s="1"/>
      <c r="H408" s="1"/>
      <c r="I408" s="1"/>
      <c r="J408" s="1"/>
      <c r="K408" s="1"/>
      <c r="L408" s="1"/>
      <c r="M408" s="8"/>
      <c r="N408" s="1"/>
    </row>
    <row r="409" spans="1:14" s="21" customFormat="1" x14ac:dyDescent="0.25">
      <c r="A409" s="19"/>
      <c r="B409" s="1"/>
      <c r="C409" s="27"/>
      <c r="D409" s="1"/>
      <c r="E409" s="1"/>
      <c r="F409" s="1"/>
      <c r="G409" s="1"/>
      <c r="H409" s="1"/>
      <c r="I409" s="1"/>
      <c r="J409" s="1"/>
      <c r="K409" s="1"/>
      <c r="L409" s="1"/>
      <c r="M409" s="8"/>
      <c r="N409" s="1"/>
    </row>
    <row r="410" spans="1:14" s="21" customFormat="1" x14ac:dyDescent="0.25">
      <c r="A410" s="19"/>
      <c r="B410" s="1"/>
      <c r="C410" s="27"/>
      <c r="D410" s="1"/>
      <c r="E410" s="1"/>
      <c r="F410" s="1"/>
      <c r="G410" s="1"/>
      <c r="H410" s="1"/>
      <c r="I410" s="1"/>
      <c r="J410" s="1"/>
      <c r="K410" s="1"/>
      <c r="L410" s="1"/>
      <c r="M410" s="8"/>
      <c r="N410" s="1"/>
    </row>
    <row r="411" spans="1:14" s="21" customFormat="1" x14ac:dyDescent="0.25">
      <c r="A411" s="19"/>
      <c r="B411" s="1"/>
      <c r="C411" s="27"/>
      <c r="D411" s="1"/>
      <c r="E411" s="1"/>
      <c r="F411" s="1"/>
      <c r="G411" s="1"/>
      <c r="H411" s="1"/>
      <c r="I411" s="1"/>
      <c r="J411" s="1"/>
      <c r="K411" s="1"/>
      <c r="L411" s="1"/>
      <c r="M411" s="8"/>
      <c r="N411" s="1"/>
    </row>
    <row r="412" spans="1:14" s="21" customFormat="1" x14ac:dyDescent="0.25">
      <c r="A412" s="19"/>
      <c r="B412" s="1"/>
      <c r="C412" s="27"/>
      <c r="D412" s="1"/>
      <c r="E412" s="1"/>
      <c r="F412" s="1"/>
      <c r="G412" s="1"/>
      <c r="H412" s="1"/>
      <c r="I412" s="1"/>
      <c r="J412" s="1"/>
      <c r="K412" s="1"/>
      <c r="L412" s="1"/>
      <c r="M412" s="8"/>
      <c r="N412" s="1"/>
    </row>
    <row r="413" spans="1:14" s="21" customFormat="1" x14ac:dyDescent="0.25">
      <c r="A413" s="19"/>
      <c r="B413" s="1"/>
      <c r="C413" s="27"/>
      <c r="D413" s="1"/>
      <c r="E413" s="1"/>
      <c r="F413" s="1"/>
      <c r="G413" s="1"/>
      <c r="H413" s="1"/>
      <c r="I413" s="1"/>
      <c r="J413" s="1"/>
      <c r="K413" s="1"/>
      <c r="L413" s="1"/>
      <c r="M413" s="8"/>
      <c r="N413" s="1"/>
    </row>
    <row r="414" spans="1:14" s="21" customFormat="1" x14ac:dyDescent="0.25">
      <c r="A414" s="19"/>
      <c r="B414" s="1"/>
      <c r="C414" s="27"/>
      <c r="D414" s="1"/>
      <c r="E414" s="1"/>
      <c r="F414" s="1"/>
      <c r="G414" s="1"/>
      <c r="H414" s="1"/>
      <c r="I414" s="1"/>
      <c r="J414" s="1"/>
      <c r="K414" s="1"/>
      <c r="L414" s="1"/>
      <c r="M414" s="8"/>
      <c r="N414" s="1"/>
    </row>
    <row r="415" spans="1:14" s="21" customFormat="1" x14ac:dyDescent="0.25">
      <c r="A415" s="19"/>
      <c r="B415" s="1"/>
      <c r="C415" s="27"/>
      <c r="D415" s="1"/>
      <c r="E415" s="1"/>
      <c r="F415" s="1"/>
      <c r="G415" s="1"/>
      <c r="H415" s="1"/>
      <c r="I415" s="1"/>
      <c r="J415" s="1"/>
      <c r="K415" s="1"/>
      <c r="L415" s="1"/>
      <c r="M415" s="8"/>
      <c r="N415" s="1"/>
    </row>
    <row r="416" spans="1:14" s="21" customFormat="1" x14ac:dyDescent="0.25">
      <c r="A416" s="19"/>
      <c r="B416" s="1"/>
      <c r="C416" s="27"/>
      <c r="D416" s="1"/>
      <c r="E416" s="1"/>
      <c r="F416" s="1"/>
      <c r="G416" s="1"/>
      <c r="H416" s="1"/>
      <c r="I416" s="1"/>
      <c r="J416" s="1"/>
      <c r="K416" s="1"/>
      <c r="L416" s="1"/>
      <c r="M416" s="8"/>
      <c r="N416" s="1"/>
    </row>
    <row r="417" spans="1:14" s="21" customFormat="1" x14ac:dyDescent="0.25">
      <c r="A417" s="19"/>
      <c r="B417" s="1"/>
      <c r="C417" s="27"/>
      <c r="D417" s="1"/>
      <c r="E417" s="1"/>
      <c r="F417" s="1"/>
      <c r="G417" s="1"/>
      <c r="H417" s="1"/>
      <c r="I417" s="1"/>
      <c r="J417" s="1"/>
      <c r="K417" s="1"/>
      <c r="L417" s="1"/>
      <c r="M417" s="8"/>
      <c r="N417" s="1"/>
    </row>
    <row r="418" spans="1:14" s="21" customFormat="1" x14ac:dyDescent="0.25">
      <c r="A418" s="19"/>
      <c r="B418" s="1"/>
      <c r="C418" s="27"/>
      <c r="D418" s="1"/>
      <c r="E418" s="1"/>
      <c r="F418" s="1"/>
      <c r="G418" s="1"/>
      <c r="H418" s="1"/>
      <c r="I418" s="1"/>
      <c r="J418" s="1"/>
      <c r="K418" s="1"/>
      <c r="L418" s="1"/>
      <c r="M418" s="8"/>
      <c r="N418" s="1"/>
    </row>
    <row r="419" spans="1:14" s="21" customFormat="1" x14ac:dyDescent="0.25">
      <c r="A419" s="19"/>
      <c r="B419" s="1"/>
      <c r="C419" s="27"/>
      <c r="D419" s="1"/>
      <c r="E419" s="1"/>
      <c r="F419" s="1"/>
      <c r="G419" s="1"/>
      <c r="H419" s="1"/>
      <c r="I419" s="1"/>
      <c r="J419" s="1"/>
      <c r="K419" s="1"/>
      <c r="L419" s="1"/>
      <c r="M419" s="8"/>
      <c r="N419" s="1"/>
    </row>
    <row r="420" spans="1:14" s="21" customFormat="1" x14ac:dyDescent="0.25">
      <c r="A420" s="19"/>
      <c r="B420" s="1"/>
      <c r="C420" s="27"/>
      <c r="D420" s="1"/>
      <c r="E420" s="1"/>
      <c r="F420" s="1"/>
      <c r="G420" s="1"/>
      <c r="H420" s="1"/>
      <c r="I420" s="1"/>
      <c r="J420" s="1"/>
      <c r="K420" s="1"/>
      <c r="L420" s="1"/>
      <c r="M420" s="8"/>
      <c r="N420" s="1"/>
    </row>
    <row r="422" spans="1:14" s="21" customFormat="1" x14ac:dyDescent="0.25">
      <c r="A422" s="19"/>
      <c r="B422" s="1"/>
      <c r="C422" s="27"/>
      <c r="D422" s="1"/>
      <c r="E422" s="1"/>
      <c r="F422" s="1"/>
      <c r="G422" s="1"/>
      <c r="H422" s="1"/>
      <c r="I422" s="1"/>
      <c r="J422" s="1"/>
      <c r="K422" s="1"/>
      <c r="L422" s="1"/>
      <c r="M422" s="8"/>
      <c r="N422" s="1"/>
    </row>
    <row r="423" spans="1:14" s="21" customFormat="1" x14ac:dyDescent="0.25">
      <c r="A423" s="19"/>
      <c r="B423" s="1"/>
      <c r="C423" s="27"/>
      <c r="D423" s="1"/>
      <c r="E423" s="1"/>
      <c r="F423" s="1"/>
      <c r="G423" s="1"/>
      <c r="H423" s="1"/>
      <c r="I423" s="1"/>
      <c r="J423" s="1"/>
      <c r="K423" s="1"/>
      <c r="L423" s="1"/>
      <c r="M423" s="8"/>
      <c r="N423" s="1"/>
    </row>
    <row r="424" spans="1:14" s="21" customFormat="1" x14ac:dyDescent="0.25">
      <c r="A424" s="19"/>
      <c r="B424" s="1"/>
      <c r="C424" s="27"/>
      <c r="D424" s="1"/>
      <c r="E424" s="1"/>
      <c r="F424" s="1"/>
      <c r="G424" s="1"/>
      <c r="H424" s="1"/>
      <c r="I424" s="1"/>
      <c r="J424" s="1"/>
      <c r="K424" s="1"/>
      <c r="L424" s="1"/>
      <c r="M424" s="8"/>
      <c r="N424" s="1"/>
    </row>
    <row r="425" spans="1:14" s="21" customFormat="1" x14ac:dyDescent="0.25">
      <c r="A425" s="19"/>
      <c r="B425" s="1"/>
      <c r="C425" s="27"/>
      <c r="D425" s="1"/>
      <c r="E425" s="1"/>
      <c r="F425" s="1"/>
      <c r="G425" s="1"/>
      <c r="H425" s="1"/>
      <c r="I425" s="1"/>
      <c r="J425" s="1"/>
      <c r="K425" s="1"/>
      <c r="L425" s="1"/>
      <c r="M425" s="8"/>
      <c r="N425" s="1"/>
    </row>
    <row r="426" spans="1:14" s="21" customFormat="1" x14ac:dyDescent="0.25">
      <c r="A426" s="19"/>
      <c r="B426" s="1"/>
      <c r="C426" s="27"/>
      <c r="D426" s="1"/>
      <c r="E426" s="1"/>
      <c r="F426" s="1"/>
      <c r="G426" s="1"/>
      <c r="H426" s="1"/>
      <c r="I426" s="1"/>
      <c r="J426" s="1"/>
      <c r="K426" s="1"/>
      <c r="L426" s="1"/>
      <c r="M426" s="8"/>
      <c r="N426" s="1"/>
    </row>
    <row r="427" spans="1:14" s="21" customFormat="1" x14ac:dyDescent="0.25">
      <c r="A427" s="19"/>
      <c r="B427" s="1"/>
      <c r="C427" s="27"/>
      <c r="D427" s="1"/>
      <c r="E427" s="1"/>
      <c r="F427" s="1"/>
      <c r="G427" s="1"/>
      <c r="H427" s="1"/>
      <c r="I427" s="1"/>
      <c r="J427" s="1"/>
      <c r="K427" s="1"/>
      <c r="L427" s="1"/>
      <c r="M427" s="8"/>
      <c r="N427" s="1"/>
    </row>
    <row r="428" spans="1:14" s="21" customFormat="1" x14ac:dyDescent="0.25">
      <c r="A428" s="19"/>
      <c r="B428" s="1"/>
      <c r="C428" s="27"/>
      <c r="D428" s="1"/>
      <c r="E428" s="1"/>
      <c r="F428" s="1"/>
      <c r="G428" s="1"/>
      <c r="H428" s="1"/>
      <c r="I428" s="1"/>
      <c r="J428" s="1"/>
      <c r="K428" s="1"/>
      <c r="L428" s="1"/>
      <c r="M428" s="8"/>
      <c r="N428" s="1"/>
    </row>
    <row r="429" spans="1:14" s="21" customFormat="1" x14ac:dyDescent="0.25">
      <c r="A429" s="19"/>
      <c r="B429" s="1"/>
      <c r="C429" s="27"/>
      <c r="D429" s="1"/>
      <c r="E429" s="1"/>
      <c r="F429" s="1"/>
      <c r="G429" s="1"/>
      <c r="H429" s="1"/>
      <c r="I429" s="1"/>
      <c r="J429" s="1"/>
      <c r="K429" s="1"/>
      <c r="L429" s="1"/>
      <c r="M429" s="8"/>
      <c r="N429" s="1"/>
    </row>
    <row r="430" spans="1:14" s="21" customFormat="1" x14ac:dyDescent="0.25">
      <c r="A430" s="19"/>
      <c r="B430" s="1"/>
      <c r="C430" s="27"/>
      <c r="D430" s="1"/>
      <c r="E430" s="1"/>
      <c r="F430" s="1"/>
      <c r="G430" s="1"/>
      <c r="H430" s="1"/>
      <c r="I430" s="1"/>
      <c r="J430" s="1"/>
      <c r="K430" s="1"/>
      <c r="L430" s="1"/>
      <c r="M430" s="8"/>
      <c r="N430" s="1"/>
    </row>
    <row r="431" spans="1:14" s="21" customFormat="1" x14ac:dyDescent="0.25">
      <c r="A431" s="19"/>
      <c r="B431" s="1"/>
      <c r="C431" s="27"/>
      <c r="D431" s="1"/>
      <c r="E431" s="1"/>
      <c r="F431" s="1"/>
      <c r="G431" s="1"/>
      <c r="H431" s="1"/>
      <c r="I431" s="1"/>
      <c r="J431" s="1"/>
      <c r="K431" s="1"/>
      <c r="L431" s="1"/>
      <c r="M431" s="8"/>
      <c r="N431" s="1"/>
    </row>
    <row r="432" spans="1:14" s="21" customFormat="1" x14ac:dyDescent="0.25">
      <c r="A432" s="19"/>
      <c r="B432" s="1"/>
      <c r="C432" s="27"/>
      <c r="D432" s="1"/>
      <c r="E432" s="1"/>
      <c r="F432" s="1"/>
      <c r="G432" s="1"/>
      <c r="H432" s="1"/>
      <c r="I432" s="1"/>
      <c r="J432" s="1"/>
      <c r="K432" s="1"/>
      <c r="L432" s="1"/>
      <c r="M432" s="8"/>
      <c r="N432" s="1"/>
    </row>
    <row r="433" spans="1:14" s="21" customFormat="1" x14ac:dyDescent="0.25">
      <c r="A433" s="19"/>
      <c r="B433" s="1"/>
      <c r="C433" s="27"/>
      <c r="D433" s="1"/>
      <c r="E433" s="1"/>
      <c r="F433" s="1"/>
      <c r="G433" s="1"/>
      <c r="H433" s="1"/>
      <c r="I433" s="1"/>
      <c r="J433" s="1"/>
      <c r="K433" s="1"/>
      <c r="L433" s="1"/>
      <c r="M433" s="8"/>
      <c r="N433" s="1"/>
    </row>
    <row r="434" spans="1:14" s="21" customFormat="1" x14ac:dyDescent="0.25">
      <c r="A434" s="19"/>
      <c r="B434" s="1"/>
      <c r="C434" s="27"/>
      <c r="D434" s="1"/>
      <c r="E434" s="1"/>
      <c r="F434" s="1"/>
      <c r="G434" s="1"/>
      <c r="H434" s="1"/>
      <c r="I434" s="1"/>
      <c r="J434" s="1"/>
      <c r="K434" s="1"/>
      <c r="L434" s="1"/>
      <c r="M434" s="8"/>
      <c r="N434" s="1"/>
    </row>
    <row r="435" spans="1:14" s="21" customFormat="1" x14ac:dyDescent="0.25">
      <c r="A435" s="19"/>
      <c r="B435" s="1"/>
      <c r="C435" s="27"/>
      <c r="D435" s="1"/>
      <c r="E435" s="1"/>
      <c r="F435" s="1"/>
      <c r="G435" s="1"/>
      <c r="H435" s="1"/>
      <c r="I435" s="1"/>
      <c r="J435" s="1"/>
      <c r="K435" s="1"/>
      <c r="L435" s="1"/>
      <c r="M435" s="8"/>
      <c r="N435" s="1"/>
    </row>
    <row r="436" spans="1:14" s="21" customFormat="1" x14ac:dyDescent="0.25">
      <c r="A436" s="19"/>
      <c r="B436" s="1"/>
      <c r="C436" s="27"/>
      <c r="D436" s="1"/>
      <c r="E436" s="1"/>
      <c r="F436" s="1"/>
      <c r="G436" s="1"/>
      <c r="H436" s="1"/>
      <c r="I436" s="1"/>
      <c r="J436" s="1"/>
      <c r="K436" s="1"/>
      <c r="L436" s="1"/>
      <c r="M436" s="8"/>
      <c r="N436" s="1"/>
    </row>
    <row r="437" spans="1:14" s="21" customFormat="1" x14ac:dyDescent="0.25">
      <c r="A437" s="19"/>
      <c r="B437" s="1"/>
      <c r="C437" s="27"/>
      <c r="D437" s="1"/>
      <c r="E437" s="1"/>
      <c r="F437" s="1"/>
      <c r="G437" s="1"/>
      <c r="H437" s="1"/>
      <c r="I437" s="1"/>
      <c r="J437" s="1"/>
      <c r="K437" s="1"/>
      <c r="L437" s="1"/>
      <c r="M437" s="8"/>
      <c r="N437" s="1"/>
    </row>
    <row r="438" spans="1:14" s="21" customFormat="1" x14ac:dyDescent="0.25">
      <c r="A438" s="19"/>
      <c r="B438" s="1"/>
      <c r="C438" s="27"/>
      <c r="D438" s="1"/>
      <c r="E438" s="1"/>
      <c r="F438" s="1"/>
      <c r="G438" s="1"/>
      <c r="H438" s="1"/>
      <c r="I438" s="1"/>
      <c r="J438" s="1"/>
      <c r="K438" s="1"/>
      <c r="L438" s="1"/>
      <c r="M438" s="8"/>
      <c r="N438" s="1"/>
    </row>
    <row r="439" spans="1:14" s="21" customFormat="1" x14ac:dyDescent="0.25">
      <c r="A439" s="19"/>
      <c r="B439" s="1"/>
      <c r="C439" s="27"/>
      <c r="D439" s="1"/>
      <c r="E439" s="1"/>
      <c r="F439" s="1"/>
      <c r="G439" s="1"/>
      <c r="H439" s="1"/>
      <c r="I439" s="1"/>
      <c r="J439" s="1"/>
      <c r="K439" s="1"/>
      <c r="L439" s="1"/>
      <c r="M439" s="8"/>
      <c r="N439" s="1"/>
    </row>
    <row r="440" spans="1:14" s="21" customFormat="1" x14ac:dyDescent="0.25">
      <c r="A440" s="19"/>
      <c r="B440" s="1"/>
      <c r="C440" s="27"/>
      <c r="D440" s="1"/>
      <c r="E440" s="1"/>
      <c r="F440" s="1"/>
      <c r="G440" s="1"/>
      <c r="H440" s="1"/>
      <c r="I440" s="1"/>
      <c r="J440" s="1"/>
      <c r="K440" s="1"/>
      <c r="L440" s="1"/>
      <c r="M440" s="8"/>
      <c r="N440" s="1"/>
    </row>
    <row r="441" spans="1:14" s="21" customFormat="1" x14ac:dyDescent="0.25">
      <c r="A441" s="19"/>
      <c r="B441" s="1"/>
      <c r="C441" s="27"/>
      <c r="D441" s="1"/>
      <c r="E441" s="1"/>
      <c r="F441" s="1"/>
      <c r="G441" s="1"/>
      <c r="H441" s="1"/>
      <c r="I441" s="1"/>
      <c r="J441" s="1"/>
      <c r="K441" s="1"/>
      <c r="L441" s="1"/>
      <c r="M441" s="8"/>
      <c r="N441" s="1"/>
    </row>
    <row r="442" spans="1:14" s="21" customFormat="1" x14ac:dyDescent="0.25">
      <c r="A442" s="19"/>
      <c r="B442" s="1"/>
      <c r="C442" s="27"/>
      <c r="D442" s="1"/>
      <c r="E442" s="1"/>
      <c r="F442" s="1"/>
      <c r="G442" s="1"/>
      <c r="H442" s="1"/>
      <c r="I442" s="1"/>
      <c r="J442" s="1"/>
      <c r="K442" s="1"/>
      <c r="L442" s="1"/>
      <c r="M442" s="8"/>
      <c r="N442" s="1"/>
    </row>
    <row r="443" spans="1:14" s="21" customFormat="1" x14ac:dyDescent="0.25">
      <c r="A443" s="19"/>
      <c r="B443" s="1"/>
      <c r="C443" s="27"/>
      <c r="D443" s="1"/>
      <c r="E443" s="1"/>
      <c r="F443" s="1"/>
      <c r="G443" s="1"/>
      <c r="H443" s="1"/>
      <c r="I443" s="1"/>
      <c r="J443" s="1"/>
      <c r="K443" s="1"/>
      <c r="L443" s="1"/>
      <c r="M443" s="8"/>
      <c r="N443" s="1"/>
    </row>
    <row r="444" spans="1:14" s="21" customFormat="1" x14ac:dyDescent="0.25">
      <c r="A444" s="19"/>
      <c r="B444" s="1"/>
      <c r="C444" s="27"/>
      <c r="D444" s="1"/>
      <c r="E444" s="1"/>
      <c r="F444" s="1"/>
      <c r="G444" s="1"/>
      <c r="H444" s="1"/>
      <c r="I444" s="1"/>
      <c r="J444" s="1"/>
      <c r="K444" s="1"/>
      <c r="L444" s="1"/>
      <c r="M444" s="8"/>
      <c r="N444" s="1"/>
    </row>
    <row r="445" spans="1:14" s="21" customFormat="1" x14ac:dyDescent="0.25">
      <c r="A445" s="19"/>
      <c r="B445" s="1"/>
      <c r="C445" s="27"/>
      <c r="D445" s="1"/>
      <c r="E445" s="1"/>
      <c r="F445" s="1"/>
      <c r="G445" s="1"/>
      <c r="H445" s="1"/>
      <c r="I445" s="1"/>
      <c r="J445" s="1"/>
      <c r="K445" s="1"/>
      <c r="L445" s="1"/>
      <c r="M445" s="8"/>
      <c r="N445" s="1"/>
    </row>
    <row r="446" spans="1:14" s="21" customFormat="1" x14ac:dyDescent="0.25">
      <c r="A446" s="19"/>
      <c r="B446" s="1"/>
      <c r="C446" s="27"/>
      <c r="D446" s="1"/>
      <c r="E446" s="1"/>
      <c r="F446" s="1"/>
      <c r="G446" s="1"/>
      <c r="H446" s="1"/>
      <c r="I446" s="1"/>
      <c r="J446" s="1"/>
      <c r="K446" s="1"/>
      <c r="L446" s="1"/>
      <c r="M446" s="8"/>
      <c r="N446" s="1"/>
    </row>
    <row r="447" spans="1:14" s="21" customFormat="1" x14ac:dyDescent="0.25">
      <c r="A447" s="19"/>
      <c r="B447" s="1"/>
      <c r="C447" s="27"/>
      <c r="D447" s="1"/>
      <c r="E447" s="1"/>
      <c r="F447" s="1"/>
      <c r="G447" s="1"/>
      <c r="H447" s="1"/>
      <c r="I447" s="1"/>
      <c r="J447" s="1"/>
      <c r="K447" s="1"/>
      <c r="L447" s="1"/>
      <c r="M447" s="8"/>
      <c r="N447" s="1"/>
    </row>
    <row r="448" spans="1:14" s="21" customFormat="1" x14ac:dyDescent="0.25">
      <c r="A448" s="19"/>
      <c r="B448" s="1"/>
      <c r="C448" s="27"/>
      <c r="D448" s="1"/>
      <c r="E448" s="1"/>
      <c r="F448" s="1"/>
      <c r="G448" s="1"/>
      <c r="H448" s="1"/>
      <c r="I448" s="1"/>
      <c r="J448" s="1"/>
      <c r="K448" s="1"/>
      <c r="L448" s="1"/>
      <c r="M448" s="8"/>
      <c r="N448" s="1"/>
    </row>
    <row r="449" spans="1:14" s="21" customFormat="1" x14ac:dyDescent="0.25">
      <c r="A449" s="19"/>
      <c r="B449" s="1"/>
      <c r="C449" s="27"/>
      <c r="D449" s="1"/>
      <c r="E449" s="1"/>
      <c r="F449" s="1"/>
      <c r="G449" s="1"/>
      <c r="H449" s="1"/>
      <c r="I449" s="1"/>
      <c r="J449" s="1"/>
      <c r="K449" s="1"/>
      <c r="L449" s="1"/>
      <c r="M449" s="8"/>
      <c r="N449" s="1"/>
    </row>
    <row r="450" spans="1:14" s="21" customFormat="1" x14ac:dyDescent="0.25">
      <c r="A450" s="19"/>
      <c r="B450" s="1"/>
      <c r="C450" s="27"/>
      <c r="D450" s="1"/>
      <c r="E450" s="1"/>
      <c r="F450" s="1"/>
      <c r="G450" s="1"/>
      <c r="H450" s="1"/>
      <c r="I450" s="1"/>
      <c r="J450" s="1"/>
      <c r="K450" s="1"/>
      <c r="L450" s="1"/>
      <c r="M450" s="8"/>
      <c r="N450" s="1"/>
    </row>
    <row r="451" spans="1:14" s="21" customFormat="1" x14ac:dyDescent="0.25">
      <c r="A451" s="19"/>
      <c r="B451" s="1"/>
      <c r="C451" s="27"/>
      <c r="D451" s="1"/>
      <c r="E451" s="1"/>
      <c r="F451" s="1"/>
      <c r="G451" s="1"/>
      <c r="H451" s="1"/>
      <c r="I451" s="1"/>
      <c r="J451" s="1"/>
      <c r="K451" s="1"/>
      <c r="L451" s="1"/>
      <c r="M451" s="8"/>
      <c r="N451" s="1"/>
    </row>
    <row r="452" spans="1:14" s="21" customFormat="1" x14ac:dyDescent="0.25">
      <c r="A452" s="19"/>
      <c r="B452" s="1"/>
      <c r="C452" s="27"/>
      <c r="D452" s="1"/>
      <c r="E452" s="1"/>
      <c r="F452" s="1"/>
      <c r="G452" s="1"/>
      <c r="H452" s="1"/>
      <c r="I452" s="1"/>
      <c r="J452" s="1"/>
      <c r="K452" s="1"/>
      <c r="L452" s="1"/>
      <c r="M452" s="8"/>
      <c r="N452" s="1"/>
    </row>
    <row r="453" spans="1:14" s="21" customFormat="1" x14ac:dyDescent="0.25">
      <c r="A453" s="19"/>
      <c r="B453" s="1"/>
      <c r="C453" s="27"/>
      <c r="D453" s="1"/>
      <c r="E453" s="1"/>
      <c r="F453" s="1"/>
      <c r="G453" s="1"/>
      <c r="H453" s="1"/>
      <c r="I453" s="1"/>
      <c r="J453" s="1"/>
      <c r="K453" s="1"/>
      <c r="L453" s="1"/>
      <c r="M453" s="8"/>
      <c r="N453" s="1"/>
    </row>
    <row r="454" spans="1:14" s="21" customFormat="1" ht="44.25" customHeight="1" x14ac:dyDescent="0.25">
      <c r="A454" s="19"/>
      <c r="B454" s="1"/>
      <c r="C454" s="27"/>
      <c r="D454" s="1"/>
      <c r="E454" s="1"/>
      <c r="F454" s="1"/>
      <c r="G454" s="1"/>
      <c r="H454" s="1"/>
      <c r="I454" s="1"/>
      <c r="J454" s="1"/>
      <c r="K454" s="1"/>
      <c r="L454" s="1"/>
      <c r="M454" s="8"/>
      <c r="N454" s="1"/>
    </row>
    <row r="455" spans="1:14" s="21" customFormat="1" ht="39.75" customHeight="1" x14ac:dyDescent="0.25">
      <c r="A455" s="19"/>
      <c r="B455" s="1"/>
      <c r="C455" s="27"/>
      <c r="D455" s="1"/>
      <c r="E455" s="1"/>
      <c r="F455" s="1"/>
      <c r="G455" s="1"/>
      <c r="H455" s="1"/>
      <c r="I455" s="1"/>
      <c r="J455" s="1"/>
      <c r="K455" s="1"/>
      <c r="L455" s="1"/>
      <c r="M455" s="8"/>
      <c r="N455" s="1"/>
    </row>
    <row r="456" spans="1:14" s="21" customFormat="1" ht="47.25" customHeight="1" x14ac:dyDescent="0.25">
      <c r="A456" s="19"/>
      <c r="B456" s="1"/>
      <c r="C456" s="27"/>
      <c r="D456" s="1"/>
      <c r="E456" s="1"/>
      <c r="F456" s="1"/>
      <c r="G456" s="1"/>
      <c r="H456" s="1"/>
      <c r="I456" s="1"/>
      <c r="J456" s="1"/>
      <c r="K456" s="1"/>
      <c r="L456" s="1"/>
      <c r="M456" s="8"/>
      <c r="N456" s="1"/>
    </row>
    <row r="457" spans="1:14" s="21" customFormat="1" ht="45.75" customHeight="1" x14ac:dyDescent="0.25">
      <c r="A457" s="19"/>
      <c r="B457" s="1"/>
      <c r="C457" s="27"/>
      <c r="D457" s="1"/>
      <c r="E457" s="1"/>
      <c r="F457" s="1"/>
      <c r="G457" s="1"/>
      <c r="H457" s="1"/>
      <c r="I457" s="1"/>
      <c r="J457" s="1"/>
      <c r="K457" s="1"/>
      <c r="L457" s="1"/>
      <c r="M457" s="8"/>
      <c r="N457" s="1"/>
    </row>
    <row r="458" spans="1:14" s="21" customFormat="1" ht="43.5" customHeight="1" x14ac:dyDescent="0.25">
      <c r="A458" s="19"/>
      <c r="B458" s="1"/>
      <c r="C458" s="27"/>
      <c r="D458" s="1"/>
      <c r="E458" s="1"/>
      <c r="F458" s="1"/>
      <c r="G458" s="1"/>
      <c r="H458" s="1"/>
      <c r="I458" s="1"/>
      <c r="J458" s="1"/>
      <c r="K458" s="1"/>
      <c r="L458" s="1"/>
      <c r="M458" s="8"/>
      <c r="N458" s="1"/>
    </row>
    <row r="459" spans="1:14" s="21" customFormat="1" ht="51.75" customHeight="1" x14ac:dyDescent="0.25">
      <c r="A459" s="19"/>
      <c r="B459" s="1"/>
      <c r="C459" s="27"/>
      <c r="D459" s="1"/>
      <c r="E459" s="1"/>
      <c r="F459" s="1"/>
      <c r="G459" s="1"/>
      <c r="H459" s="1"/>
      <c r="I459" s="1"/>
      <c r="J459" s="1"/>
      <c r="K459" s="1"/>
      <c r="L459" s="1"/>
      <c r="M459" s="8"/>
      <c r="N459" s="1"/>
    </row>
    <row r="460" spans="1:14" s="21" customFormat="1" ht="35.25" customHeight="1" x14ac:dyDescent="0.25">
      <c r="A460" s="19"/>
      <c r="B460" s="1"/>
      <c r="C460" s="27"/>
      <c r="D460" s="1"/>
      <c r="E460" s="1"/>
      <c r="F460" s="1"/>
      <c r="G460" s="1"/>
      <c r="H460" s="1"/>
      <c r="I460" s="1"/>
      <c r="J460" s="1"/>
      <c r="K460" s="1"/>
      <c r="L460" s="1"/>
      <c r="M460" s="8"/>
      <c r="N460" s="1"/>
    </row>
    <row r="461" spans="1:14" s="21" customFormat="1" ht="29.25" customHeight="1" x14ac:dyDescent="0.25">
      <c r="A461" s="19"/>
      <c r="B461" s="1"/>
      <c r="C461" s="27"/>
      <c r="D461" s="1"/>
      <c r="E461" s="1"/>
      <c r="F461" s="1"/>
      <c r="G461" s="1"/>
      <c r="H461" s="1"/>
      <c r="I461" s="1"/>
      <c r="J461" s="1"/>
      <c r="K461" s="1"/>
      <c r="L461" s="1"/>
      <c r="M461" s="8"/>
      <c r="N461" s="1"/>
    </row>
    <row r="462" spans="1:14" s="21" customFormat="1" x14ac:dyDescent="0.25">
      <c r="A462" s="19"/>
      <c r="B462" s="1"/>
      <c r="C462" s="27"/>
      <c r="D462" s="1"/>
      <c r="E462" s="1"/>
      <c r="F462" s="1"/>
      <c r="G462" s="1"/>
      <c r="H462" s="1"/>
      <c r="I462" s="1"/>
      <c r="J462" s="1"/>
      <c r="K462" s="1"/>
      <c r="L462" s="1"/>
      <c r="M462" s="8"/>
      <c r="N462" s="1"/>
    </row>
    <row r="463" spans="1:14" s="21" customFormat="1" x14ac:dyDescent="0.25">
      <c r="A463" s="19"/>
      <c r="B463" s="1"/>
      <c r="C463" s="27"/>
      <c r="D463" s="1"/>
      <c r="E463" s="1"/>
      <c r="F463" s="1"/>
      <c r="G463" s="1"/>
      <c r="H463" s="1"/>
      <c r="I463" s="1"/>
      <c r="J463" s="1"/>
      <c r="K463" s="1"/>
      <c r="L463" s="1"/>
      <c r="M463" s="8"/>
      <c r="N463" s="1"/>
    </row>
    <row r="464" spans="1:14" s="21" customFormat="1" x14ac:dyDescent="0.25">
      <c r="A464" s="19"/>
      <c r="B464" s="1"/>
      <c r="C464" s="27"/>
      <c r="D464" s="1"/>
      <c r="E464" s="1"/>
      <c r="F464" s="1"/>
      <c r="G464" s="1"/>
      <c r="H464" s="1"/>
      <c r="I464" s="1"/>
      <c r="J464" s="1"/>
      <c r="K464" s="1"/>
      <c r="L464" s="1"/>
      <c r="M464" s="8"/>
      <c r="N464" s="1"/>
    </row>
    <row r="465" spans="1:14" s="21" customFormat="1" x14ac:dyDescent="0.25">
      <c r="A465" s="19"/>
      <c r="B465" s="1"/>
      <c r="C465" s="27"/>
      <c r="D465" s="1"/>
      <c r="E465" s="1"/>
      <c r="F465" s="1"/>
      <c r="G465" s="1"/>
      <c r="H465" s="1"/>
      <c r="I465" s="1"/>
      <c r="J465" s="1"/>
      <c r="K465" s="1"/>
      <c r="L465" s="1"/>
      <c r="M465" s="8"/>
      <c r="N465" s="1"/>
    </row>
    <row r="466" spans="1:14" s="21" customFormat="1" x14ac:dyDescent="0.25">
      <c r="A466" s="19"/>
      <c r="B466" s="1"/>
      <c r="C466" s="27"/>
      <c r="D466" s="1"/>
      <c r="E466" s="1"/>
      <c r="F466" s="1"/>
      <c r="G466" s="1"/>
      <c r="H466" s="1"/>
      <c r="I466" s="1"/>
      <c r="J466" s="1"/>
      <c r="K466" s="1"/>
      <c r="L466" s="1"/>
      <c r="M466" s="8"/>
      <c r="N466" s="1"/>
    </row>
    <row r="467" spans="1:14" s="21" customFormat="1" x14ac:dyDescent="0.25">
      <c r="A467" s="19"/>
      <c r="B467" s="1"/>
      <c r="C467" s="27"/>
      <c r="D467" s="1"/>
      <c r="E467" s="1"/>
      <c r="F467" s="1"/>
      <c r="G467" s="1"/>
      <c r="H467" s="1"/>
      <c r="I467" s="1"/>
      <c r="J467" s="1"/>
      <c r="K467" s="1"/>
      <c r="L467" s="1"/>
      <c r="M467" s="8"/>
      <c r="N467" s="1"/>
    </row>
    <row r="468" spans="1:14" s="21" customFormat="1" x14ac:dyDescent="0.25">
      <c r="A468" s="19"/>
      <c r="B468" s="1"/>
      <c r="C468" s="27"/>
      <c r="D468" s="1"/>
      <c r="E468" s="1"/>
      <c r="F468" s="1"/>
      <c r="G468" s="1"/>
      <c r="H468" s="1"/>
      <c r="I468" s="1"/>
      <c r="J468" s="1"/>
      <c r="K468" s="1"/>
      <c r="L468" s="1"/>
      <c r="M468" s="8"/>
      <c r="N468" s="1"/>
    </row>
    <row r="469" spans="1:14" s="21" customFormat="1" x14ac:dyDescent="0.25">
      <c r="A469" s="19"/>
      <c r="B469" s="1"/>
      <c r="C469" s="27"/>
      <c r="D469" s="1"/>
      <c r="E469" s="1"/>
      <c r="F469" s="1"/>
      <c r="G469" s="1"/>
      <c r="H469" s="1"/>
      <c r="I469" s="1"/>
      <c r="J469" s="1"/>
      <c r="K469" s="1"/>
      <c r="L469" s="1"/>
      <c r="M469" s="8"/>
      <c r="N469" s="1"/>
    </row>
    <row r="470" spans="1:14" s="21" customFormat="1" x14ac:dyDescent="0.25">
      <c r="A470" s="19"/>
      <c r="B470" s="1"/>
      <c r="C470" s="27"/>
      <c r="D470" s="1"/>
      <c r="E470" s="1"/>
      <c r="F470" s="1"/>
      <c r="G470" s="1"/>
      <c r="H470" s="1"/>
      <c r="I470" s="1"/>
      <c r="J470" s="1"/>
      <c r="K470" s="1"/>
      <c r="L470" s="1"/>
      <c r="M470" s="8"/>
      <c r="N470" s="1"/>
    </row>
    <row r="471" spans="1:14" s="21" customFormat="1" x14ac:dyDescent="0.25">
      <c r="A471" s="19"/>
      <c r="B471" s="1"/>
      <c r="C471" s="27"/>
      <c r="D471" s="1"/>
      <c r="E471" s="1"/>
      <c r="F471" s="1"/>
      <c r="G471" s="1"/>
      <c r="H471" s="1"/>
      <c r="I471" s="1"/>
      <c r="J471" s="1"/>
      <c r="K471" s="1"/>
      <c r="L471" s="1"/>
      <c r="M471" s="8"/>
      <c r="N471" s="1"/>
    </row>
    <row r="472" spans="1:14" s="21" customFormat="1" x14ac:dyDescent="0.25">
      <c r="A472" s="19"/>
      <c r="B472" s="1"/>
      <c r="C472" s="27"/>
      <c r="D472" s="1"/>
      <c r="E472" s="1"/>
      <c r="F472" s="1"/>
      <c r="G472" s="1"/>
      <c r="H472" s="1"/>
      <c r="I472" s="1"/>
      <c r="J472" s="1"/>
      <c r="K472" s="1"/>
      <c r="L472" s="1"/>
      <c r="M472" s="8"/>
      <c r="N472" s="1"/>
    </row>
    <row r="473" spans="1:14" s="21" customFormat="1" x14ac:dyDescent="0.25">
      <c r="A473" s="19"/>
      <c r="B473" s="1"/>
      <c r="C473" s="27"/>
      <c r="D473" s="1"/>
      <c r="E473" s="1"/>
      <c r="F473" s="1"/>
      <c r="G473" s="1"/>
      <c r="H473" s="1"/>
      <c r="I473" s="1"/>
      <c r="J473" s="1"/>
      <c r="K473" s="1"/>
      <c r="L473" s="1"/>
      <c r="M473" s="8"/>
      <c r="N473" s="1"/>
    </row>
    <row r="474" spans="1:14" s="21" customFormat="1" x14ac:dyDescent="0.25">
      <c r="A474" s="19"/>
      <c r="B474" s="1"/>
      <c r="C474" s="27"/>
      <c r="D474" s="1"/>
      <c r="E474" s="1"/>
      <c r="F474" s="1"/>
      <c r="G474" s="1"/>
      <c r="H474" s="1"/>
      <c r="I474" s="1"/>
      <c r="J474" s="1"/>
      <c r="K474" s="1"/>
      <c r="L474" s="1"/>
      <c r="M474" s="8"/>
      <c r="N474" s="1"/>
    </row>
    <row r="475" spans="1:14" s="21" customFormat="1" x14ac:dyDescent="0.25">
      <c r="A475" s="19"/>
      <c r="B475" s="1"/>
      <c r="C475" s="27"/>
      <c r="D475" s="1"/>
      <c r="E475" s="1"/>
      <c r="F475" s="1"/>
      <c r="G475" s="1"/>
      <c r="H475" s="1"/>
      <c r="I475" s="1"/>
      <c r="J475" s="1"/>
      <c r="K475" s="1"/>
      <c r="L475" s="1"/>
      <c r="M475" s="8"/>
      <c r="N475" s="1"/>
    </row>
    <row r="476" spans="1:14" ht="48" customHeight="1" x14ac:dyDescent="0.25"/>
    <row r="479" spans="1:14" s="21" customFormat="1" x14ac:dyDescent="0.25">
      <c r="A479" s="19"/>
      <c r="B479" s="1"/>
      <c r="C479" s="27"/>
      <c r="D479" s="1"/>
      <c r="E479" s="1"/>
      <c r="F479" s="1"/>
      <c r="G479" s="1"/>
      <c r="H479" s="1"/>
      <c r="I479" s="1"/>
      <c r="J479" s="1"/>
      <c r="K479" s="1"/>
      <c r="L479" s="1"/>
      <c r="M479" s="8"/>
      <c r="N479" s="1"/>
    </row>
    <row r="480" spans="1:14" s="21" customFormat="1" x14ac:dyDescent="0.25">
      <c r="A480" s="19"/>
      <c r="B480" s="1"/>
      <c r="C480" s="27"/>
      <c r="D480" s="1"/>
      <c r="E480" s="1"/>
      <c r="F480" s="1"/>
      <c r="G480" s="1"/>
      <c r="H480" s="1"/>
      <c r="I480" s="1"/>
      <c r="J480" s="1"/>
      <c r="K480" s="1"/>
      <c r="L480" s="1"/>
      <c r="M480" s="8"/>
      <c r="N480" s="1"/>
    </row>
    <row r="482" spans="1:14" s="21" customFormat="1" x14ac:dyDescent="0.25">
      <c r="A482" s="19"/>
      <c r="B482" s="1"/>
      <c r="C482" s="27"/>
      <c r="D482" s="1"/>
      <c r="E482" s="1"/>
      <c r="F482" s="1"/>
      <c r="G482" s="1"/>
      <c r="H482" s="1"/>
      <c r="I482" s="1"/>
      <c r="J482" s="1"/>
      <c r="K482" s="1"/>
      <c r="L482" s="1"/>
      <c r="M482" s="8"/>
      <c r="N482" s="1"/>
    </row>
    <row r="514" spans="1:14" ht="57.75" customHeight="1" x14ac:dyDescent="0.25"/>
    <row r="515" spans="1:14" ht="30" customHeight="1" x14ac:dyDescent="0.25"/>
    <row r="520" spans="1:14" s="21" customFormat="1" x14ac:dyDescent="0.25">
      <c r="A520" s="19"/>
      <c r="B520" s="1"/>
      <c r="C520" s="27"/>
      <c r="D520" s="1"/>
      <c r="E520" s="1"/>
      <c r="F520" s="1"/>
      <c r="G520" s="1"/>
      <c r="H520" s="1"/>
      <c r="I520" s="1"/>
      <c r="J520" s="1"/>
      <c r="K520" s="1"/>
      <c r="L520" s="1"/>
      <c r="M520" s="8"/>
      <c r="N520" s="1"/>
    </row>
    <row r="524" spans="1:14" s="21" customFormat="1" x14ac:dyDescent="0.25">
      <c r="A524" s="19"/>
      <c r="B524" s="1"/>
      <c r="C524" s="27"/>
      <c r="D524" s="1"/>
      <c r="E524" s="1"/>
      <c r="F524" s="1"/>
      <c r="G524" s="1"/>
      <c r="H524" s="1"/>
      <c r="I524" s="1"/>
      <c r="J524" s="1"/>
      <c r="K524" s="1"/>
      <c r="L524" s="1"/>
      <c r="M524" s="8"/>
      <c r="N524" s="1"/>
    </row>
    <row r="525" spans="1:14" s="21" customFormat="1" x14ac:dyDescent="0.25">
      <c r="A525" s="19"/>
      <c r="B525" s="1"/>
      <c r="C525" s="27"/>
      <c r="D525" s="1"/>
      <c r="E525" s="1"/>
      <c r="F525" s="1"/>
      <c r="G525" s="1"/>
      <c r="H525" s="1"/>
      <c r="I525" s="1"/>
      <c r="J525" s="1"/>
      <c r="K525" s="1"/>
      <c r="L525" s="1"/>
      <c r="M525" s="8"/>
      <c r="N525" s="1"/>
    </row>
    <row r="526" spans="1:14" s="21" customFormat="1" x14ac:dyDescent="0.25">
      <c r="A526" s="19"/>
      <c r="B526" s="1"/>
      <c r="C526" s="27"/>
      <c r="D526" s="1"/>
      <c r="E526" s="1"/>
      <c r="F526" s="1"/>
      <c r="G526" s="1"/>
      <c r="H526" s="1"/>
      <c r="I526" s="1"/>
      <c r="J526" s="1"/>
      <c r="K526" s="1"/>
      <c r="L526" s="1"/>
      <c r="M526" s="8"/>
      <c r="N526" s="1"/>
    </row>
    <row r="527" spans="1:14" s="21" customFormat="1" x14ac:dyDescent="0.25">
      <c r="A527" s="19"/>
      <c r="B527" s="1"/>
      <c r="C527" s="27"/>
      <c r="D527" s="1"/>
      <c r="E527" s="1"/>
      <c r="F527" s="1"/>
      <c r="G527" s="1"/>
      <c r="H527" s="1"/>
      <c r="I527" s="1"/>
      <c r="J527" s="1"/>
      <c r="K527" s="1"/>
      <c r="L527" s="1"/>
      <c r="M527" s="8"/>
      <c r="N527" s="1"/>
    </row>
    <row r="528" spans="1:14" s="21" customFormat="1" x14ac:dyDescent="0.25">
      <c r="A528" s="19"/>
      <c r="B528" s="1"/>
      <c r="C528" s="27"/>
      <c r="D528" s="1"/>
      <c r="E528" s="1"/>
      <c r="F528" s="1"/>
      <c r="G528" s="1"/>
      <c r="H528" s="1"/>
      <c r="I528" s="1"/>
      <c r="J528" s="1"/>
      <c r="K528" s="1"/>
      <c r="L528" s="1"/>
      <c r="M528" s="8"/>
      <c r="N528" s="1"/>
    </row>
    <row r="533" spans="15:17" ht="15.75" customHeight="1" x14ac:dyDescent="0.25"/>
    <row r="535" spans="15:17" ht="36" customHeight="1" x14ac:dyDescent="0.25">
      <c r="O535" s="28"/>
      <c r="P535" s="28"/>
      <c r="Q535" s="28"/>
    </row>
  </sheetData>
  <mergeCells count="115">
    <mergeCell ref="E262:M262"/>
    <mergeCell ref="A116:D116"/>
    <mergeCell ref="E116:M116"/>
    <mergeCell ref="A200:N200"/>
    <mergeCell ref="A260:N260"/>
    <mergeCell ref="E261:M261"/>
    <mergeCell ref="A21:D21"/>
    <mergeCell ref="A20:D20"/>
    <mergeCell ref="E74:M74"/>
    <mergeCell ref="A74:D74"/>
    <mergeCell ref="A84:D84"/>
    <mergeCell ref="A59:D59"/>
    <mergeCell ref="E59:M59"/>
    <mergeCell ref="E21:M21"/>
    <mergeCell ref="E20:M20"/>
    <mergeCell ref="E115:M115"/>
    <mergeCell ref="E147:M147"/>
    <mergeCell ref="E151:M151"/>
    <mergeCell ref="A162:N162"/>
    <mergeCell ref="A115:B115"/>
    <mergeCell ref="E163:M163"/>
    <mergeCell ref="A163:D163"/>
    <mergeCell ref="A151:D151"/>
    <mergeCell ref="A149:D149"/>
    <mergeCell ref="A313:D313"/>
    <mergeCell ref="E313:M313"/>
    <mergeCell ref="A294:D294"/>
    <mergeCell ref="E294:M294"/>
    <mergeCell ref="E293:M293"/>
    <mergeCell ref="A312:D312"/>
    <mergeCell ref="A164:D164"/>
    <mergeCell ref="E164:M164"/>
    <mergeCell ref="A173:D173"/>
    <mergeCell ref="E173:M173"/>
    <mergeCell ref="A250:D250"/>
    <mergeCell ref="A293:D293"/>
    <mergeCell ref="E312:M312"/>
    <mergeCell ref="E301:M301"/>
    <mergeCell ref="A301:D301"/>
    <mergeCell ref="E280:M280"/>
    <mergeCell ref="E185:M185"/>
    <mergeCell ref="A185:D185"/>
    <mergeCell ref="E201:M201"/>
    <mergeCell ref="E184:M184"/>
    <mergeCell ref="A262:D262"/>
    <mergeCell ref="A283:D283"/>
    <mergeCell ref="E283:M283"/>
    <mergeCell ref="A280:D280"/>
    <mergeCell ref="A140:D140"/>
    <mergeCell ref="E140:M140"/>
    <mergeCell ref="A128:D128"/>
    <mergeCell ref="E128:M128"/>
    <mergeCell ref="E36:M36"/>
    <mergeCell ref="E1:N1"/>
    <mergeCell ref="A1:D3"/>
    <mergeCell ref="E3:N3"/>
    <mergeCell ref="A5:A6"/>
    <mergeCell ref="E5:E6"/>
    <mergeCell ref="B5:B6"/>
    <mergeCell ref="N5:N6"/>
    <mergeCell ref="D5:D6"/>
    <mergeCell ref="F5:F6"/>
    <mergeCell ref="M4:N4"/>
    <mergeCell ref="A4:J4"/>
    <mergeCell ref="G5:G6"/>
    <mergeCell ref="H5:I5"/>
    <mergeCell ref="J5:K5"/>
    <mergeCell ref="M5:M6"/>
    <mergeCell ref="L5:L6"/>
    <mergeCell ref="C5:C6"/>
    <mergeCell ref="A111:D111"/>
    <mergeCell ref="A321:D321"/>
    <mergeCell ref="L317:N317"/>
    <mergeCell ref="A317:K317"/>
    <mergeCell ref="F318:G318"/>
    <mergeCell ref="A318:E318"/>
    <mergeCell ref="A322:N322"/>
    <mergeCell ref="F319:G319"/>
    <mergeCell ref="A114:N114"/>
    <mergeCell ref="A183:N183"/>
    <mergeCell ref="A239:D239"/>
    <mergeCell ref="A202:D202"/>
    <mergeCell ref="A143:D143"/>
    <mergeCell ref="A144:D144"/>
    <mergeCell ref="E144:M144"/>
    <mergeCell ref="A147:D147"/>
    <mergeCell ref="A236:D236"/>
    <mergeCell ref="E236:M236"/>
    <mergeCell ref="E233:M233"/>
    <mergeCell ref="A233:D233"/>
    <mergeCell ref="E220:M220"/>
    <mergeCell ref="E202:M202"/>
    <mergeCell ref="E198:M198"/>
    <mergeCell ref="A198:D198"/>
    <mergeCell ref="E149:M149"/>
    <mergeCell ref="E111:M111"/>
    <mergeCell ref="E8:M8"/>
    <mergeCell ref="A7:D7"/>
    <mergeCell ref="E7:M7"/>
    <mergeCell ref="A104:D104"/>
    <mergeCell ref="E104:M104"/>
    <mergeCell ref="A101:D101"/>
    <mergeCell ref="E101:M101"/>
    <mergeCell ref="A98:D98"/>
    <mergeCell ref="E98:M98"/>
    <mergeCell ref="A58:B58"/>
    <mergeCell ref="A19:N19"/>
    <mergeCell ref="A34:N34"/>
    <mergeCell ref="A46:N46"/>
    <mergeCell ref="A57:N57"/>
    <mergeCell ref="E47:M47"/>
    <mergeCell ref="A35:D35"/>
    <mergeCell ref="A36:D36"/>
    <mergeCell ref="E35:M35"/>
    <mergeCell ref="E84:M84"/>
  </mergeCells>
  <phoneticPr fontId="2" type="noConversion"/>
  <conditionalFormatting sqref="E255">
    <cfRule type="expression" dxfId="1" priority="1" stopIfTrue="1">
      <formula>$C255=1</formula>
    </cfRule>
    <cfRule type="expression" dxfId="0" priority="2" stopIfTrue="1">
      <formula>OR($C255=0,$C255=2,$C255=3,$C255=4)</formula>
    </cfRule>
  </conditionalFormatting>
  <pageMargins left="0.23622047244094491" right="0.23622047244094491" top="0.39370078740157483" bottom="0.39370078740157483" header="0.31496062992125984" footer="0.31496062992125984"/>
  <pageSetup paperSize="9" scale="58" fitToHeight="0" orientation="landscape" verticalDpi="30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2021-10-27T01:50:14Z</cp:lastPrinted>
  <dcterms:created xsi:type="dcterms:W3CDTF">2013-03-25T12:22:42Z</dcterms:created>
  <dcterms:modified xsi:type="dcterms:W3CDTF">2021-10-27T02:03:02Z</dcterms:modified>
</cp:coreProperties>
</file>